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401" windowWidth="15240" windowHeight="8700" tabRatio="751" firstSheet="4" activeTab="16"/>
  </bookViews>
  <sheets>
    <sheet name="roof and burn history" sheetId="1" r:id="rId1"/>
    <sheet name="1998" sheetId="2" r:id="rId2"/>
    <sheet name="1999" sheetId="3" r:id="rId3"/>
    <sheet name="2000" sheetId="4" r:id="rId4"/>
    <sheet name="2001" sheetId="5" r:id="rId5"/>
    <sheet name="2002" sheetId="6" r:id="rId6"/>
    <sheet name="2003" sheetId="7" r:id="rId7"/>
    <sheet name="2004" sheetId="8" r:id="rId8"/>
    <sheet name="2005" sheetId="9" r:id="rId9"/>
    <sheet name="2006" sheetId="10" r:id="rId10"/>
    <sheet name="2007" sheetId="11" r:id="rId11"/>
    <sheet name="2008" sheetId="12" r:id="rId12"/>
    <sheet name="2009" sheetId="13" r:id="rId13"/>
    <sheet name="2010" sheetId="14" r:id="rId14"/>
    <sheet name="2011" sheetId="15" r:id="rId15"/>
    <sheet name="2012" sheetId="16" r:id="rId16"/>
    <sheet name="2013" sheetId="17" r:id="rId17"/>
  </sheets>
  <externalReferences>
    <externalReference r:id="rId20"/>
  </externalReferences>
  <definedNames>
    <definedName name="_xlnm.Print_Area" localSheetId="6">'2003'!$A$1:$K$91</definedName>
    <definedName name="_xlnm.Print_Area" localSheetId="7">'2004'!$A$1:$K$106</definedName>
    <definedName name="_xlnm.Print_Area" localSheetId="8">'2005'!$A$1:$K$95</definedName>
    <definedName name="_xlnm.Print_Area" localSheetId="9">'2006'!$A$1:$K$87</definedName>
    <definedName name="_xlnm.Print_Area" localSheetId="11">'2008'!$A$3:$K$44</definedName>
    <definedName name="Z_D49C9AC0_D015_11D3_B892_00104B6C30A4_.wvu.FilterData" localSheetId="1" hidden="1">'1998'!$A$38:$E$81</definedName>
  </definedNames>
  <calcPr fullCalcOnLoad="1"/>
</workbook>
</file>

<file path=xl/comments2.xml><?xml version="1.0" encoding="utf-8"?>
<comments xmlns="http://schemas.openxmlformats.org/spreadsheetml/2006/main">
  <authors>
    <author>jobie</author>
  </authors>
  <commentList>
    <comment ref="A42" authorId="0">
      <text>
        <r>
          <rPr>
            <b/>
            <sz val="8"/>
            <rFont val="Tahoma"/>
            <family val="2"/>
          </rPr>
          <t>all roofs on</t>
        </r>
      </text>
    </comment>
    <comment ref="A88" authorId="0">
      <text>
        <r>
          <rPr>
            <b/>
            <sz val="8"/>
            <rFont val="Tahoma"/>
            <family val="2"/>
          </rPr>
          <t>all roofs off</t>
        </r>
        <r>
          <rPr>
            <sz val="8"/>
            <rFont val="Tahoma"/>
            <family val="2"/>
          </rPr>
          <t xml:space="preserve">
</t>
        </r>
      </text>
    </comment>
    <comment ref="A48" authorId="0">
      <text>
        <r>
          <rPr>
            <b/>
            <sz val="8"/>
            <rFont val="Tahoma"/>
            <family val="2"/>
          </rPr>
          <t>records start on this date</t>
        </r>
        <r>
          <rPr>
            <sz val="8"/>
            <rFont val="Tahoma"/>
            <family val="2"/>
          </rPr>
          <t xml:space="preserve">
</t>
        </r>
      </text>
    </comment>
    <comment ref="D56" authorId="0">
      <text>
        <r>
          <rPr>
            <b/>
            <sz val="8"/>
            <rFont val="Tahoma"/>
            <family val="2"/>
          </rPr>
          <t>2-day composite</t>
        </r>
        <r>
          <rPr>
            <sz val="8"/>
            <rFont val="Tahoma"/>
            <family val="2"/>
          </rPr>
          <t xml:space="preserve">
</t>
        </r>
      </text>
    </comment>
    <comment ref="D53" authorId="0">
      <text>
        <r>
          <rPr>
            <b/>
            <sz val="8"/>
            <rFont val="Tahoma"/>
            <family val="2"/>
          </rPr>
          <t>2-day composite</t>
        </r>
        <r>
          <rPr>
            <sz val="8"/>
            <rFont val="Tahoma"/>
            <family val="2"/>
          </rPr>
          <t xml:space="preserve">
</t>
        </r>
      </text>
    </comment>
    <comment ref="D68" authorId="0">
      <text>
        <r>
          <rPr>
            <b/>
            <sz val="8"/>
            <rFont val="Tahoma"/>
            <family val="2"/>
          </rPr>
          <t>3 event composite</t>
        </r>
        <r>
          <rPr>
            <sz val="8"/>
            <rFont val="Tahoma"/>
            <family val="2"/>
          </rPr>
          <t xml:space="preserve">
</t>
        </r>
      </text>
    </comment>
    <comment ref="D76" authorId="0">
      <text>
        <r>
          <rPr>
            <b/>
            <sz val="8"/>
            <rFont val="Tahoma"/>
            <family val="2"/>
          </rPr>
          <t>2-day composite</t>
        </r>
        <r>
          <rPr>
            <sz val="8"/>
            <rFont val="Tahoma"/>
            <family val="2"/>
          </rPr>
          <t xml:space="preserve">
</t>
        </r>
      </text>
    </comment>
    <comment ref="D84" authorId="0">
      <text>
        <r>
          <rPr>
            <b/>
            <sz val="8"/>
            <rFont val="Tahoma"/>
            <family val="2"/>
          </rPr>
          <t>2-day composite</t>
        </r>
        <r>
          <rPr>
            <sz val="8"/>
            <rFont val="Tahoma"/>
            <family val="2"/>
          </rPr>
          <t xml:space="preserve">
</t>
        </r>
      </text>
    </comment>
    <comment ref="L2" authorId="0">
      <text>
        <r>
          <rPr>
            <b/>
            <sz val="8"/>
            <rFont val="Tahoma"/>
            <family val="2"/>
          </rPr>
          <t>means from what was actually applied</t>
        </r>
        <r>
          <rPr>
            <sz val="8"/>
            <rFont val="Tahoma"/>
            <family val="2"/>
          </rPr>
          <t xml:space="preserve">
</t>
        </r>
      </text>
    </comment>
    <comment ref="P2" authorId="0">
      <text>
        <r>
          <rPr>
            <b/>
            <sz val="8"/>
            <rFont val="Tahoma"/>
            <family val="2"/>
          </rPr>
          <t>mean from application record</t>
        </r>
        <r>
          <rPr>
            <sz val="8"/>
            <rFont val="Tahoma"/>
            <family val="2"/>
          </rPr>
          <t xml:space="preserve">
</t>
        </r>
      </text>
    </comment>
    <comment ref="A105" authorId="0">
      <text>
        <r>
          <rPr>
            <b/>
            <sz val="8"/>
            <rFont val="Tahoma"/>
            <family val="2"/>
          </rPr>
          <t>from may30 to oct6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jobie</author>
  </authors>
  <commentList>
    <comment ref="L2" authorId="0">
      <text>
        <r>
          <rPr>
            <b/>
            <sz val="8"/>
            <rFont val="Tahoma"/>
            <family val="2"/>
          </rPr>
          <t>means from what was actually applied</t>
        </r>
        <r>
          <rPr>
            <sz val="8"/>
            <rFont val="Tahoma"/>
            <family val="2"/>
          </rPr>
          <t xml:space="preserve">
</t>
        </r>
      </text>
    </comment>
    <comment ref="P2" authorId="0">
      <text>
        <r>
          <rPr>
            <b/>
            <sz val="8"/>
            <rFont val="Tahoma"/>
            <family val="2"/>
          </rPr>
          <t>mean from application record</t>
        </r>
        <r>
          <rPr>
            <sz val="8"/>
            <rFont val="Tahoma"/>
            <family val="2"/>
          </rPr>
          <t xml:space="preserve">
</t>
        </r>
      </text>
    </comment>
    <comment ref="C73" authorId="0">
      <text>
        <r>
          <rPr>
            <b/>
            <sz val="8"/>
            <rFont val="Tahoma"/>
            <family val="2"/>
          </rPr>
          <t>2-day composite</t>
        </r>
        <r>
          <rPr>
            <sz val="8"/>
            <rFont val="Tahoma"/>
            <family val="2"/>
          </rPr>
          <t xml:space="preserve">
</t>
        </r>
      </text>
    </comment>
    <comment ref="D73" authorId="0">
      <text>
        <r>
          <rPr>
            <b/>
            <sz val="8"/>
            <rFont val="Tahoma"/>
            <family val="2"/>
          </rPr>
          <t>2-day composite</t>
        </r>
        <r>
          <rPr>
            <sz val="8"/>
            <rFont val="Tahoma"/>
            <family val="2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2"/>
          </rPr>
          <t>all roofs on</t>
        </r>
        <r>
          <rPr>
            <sz val="8"/>
            <rFont val="Tahoma"/>
            <family val="2"/>
          </rPr>
          <t xml:space="preserve">
</t>
        </r>
      </text>
    </comment>
    <comment ref="A78" authorId="0">
      <text>
        <r>
          <rPr>
            <b/>
            <sz val="8"/>
            <rFont val="Tahoma"/>
            <family val="2"/>
          </rPr>
          <t>roofs off</t>
        </r>
        <r>
          <rPr>
            <sz val="8"/>
            <rFont val="Tahoma"/>
            <family val="2"/>
          </rPr>
          <t xml:space="preserve">
</t>
        </r>
      </text>
    </comment>
    <comment ref="A87" authorId="0">
      <text>
        <r>
          <rPr>
            <b/>
            <sz val="8"/>
            <rFont val="Tahoma"/>
            <family val="2"/>
          </rPr>
          <t>may11 to sep27</t>
        </r>
      </text>
    </comment>
  </commentList>
</comments>
</file>

<file path=xl/comments4.xml><?xml version="1.0" encoding="utf-8"?>
<comments xmlns="http://schemas.openxmlformats.org/spreadsheetml/2006/main">
  <authors>
    <author>jobie</author>
  </authors>
  <commentList>
    <comment ref="E2" authorId="0">
      <text>
        <r>
          <rPr>
            <b/>
            <sz val="8"/>
            <rFont val="Tahoma"/>
            <family val="2"/>
          </rPr>
          <t>calculated from trt means</t>
        </r>
        <r>
          <rPr>
            <sz val="8"/>
            <rFont val="Tahoma"/>
            <family val="2"/>
          </rPr>
          <t xml:space="preserve">
</t>
        </r>
      </text>
    </comment>
    <comment ref="I2" authorId="0">
      <text>
        <r>
          <rPr>
            <b/>
            <sz val="8"/>
            <rFont val="Tahoma"/>
            <family val="2"/>
          </rPr>
          <t>means from application log</t>
        </r>
        <r>
          <rPr>
            <sz val="8"/>
            <rFont val="Tahoma"/>
            <family val="2"/>
          </rPr>
          <t xml:space="preserve">
</t>
        </r>
      </text>
    </comment>
    <comment ref="K2" authorId="0">
      <text>
        <r>
          <rPr>
            <b/>
            <sz val="8"/>
            <rFont val="Tahoma"/>
            <family val="2"/>
          </rPr>
          <t>calculated from mean gallons applied</t>
        </r>
        <r>
          <rPr>
            <sz val="8"/>
            <rFont val="Tahoma"/>
            <family val="2"/>
          </rPr>
          <t xml:space="preserve">
</t>
        </r>
      </text>
    </comment>
    <comment ref="L2" authorId="0">
      <text>
        <r>
          <rPr>
            <b/>
            <sz val="8"/>
            <rFont val="Tahoma"/>
            <family val="2"/>
          </rPr>
          <t>means from application record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jobie</author>
  </authors>
  <commentList>
    <comment ref="P2" authorId="0">
      <text>
        <r>
          <rPr>
            <b/>
            <sz val="8"/>
            <rFont val="Tahoma"/>
            <family val="2"/>
          </rPr>
          <t>mean from application record</t>
        </r>
        <r>
          <rPr>
            <sz val="8"/>
            <rFont val="Tahoma"/>
            <family val="2"/>
          </rPr>
          <t xml:space="preserve">
</t>
        </r>
      </text>
    </comment>
    <comment ref="L2" authorId="0">
      <text>
        <r>
          <rPr>
            <b/>
            <sz val="8"/>
            <rFont val="Tahoma"/>
            <family val="2"/>
          </rPr>
          <t>mean from application record</t>
        </r>
        <r>
          <rPr>
            <sz val="8"/>
            <rFont val="Tahoma"/>
            <family val="2"/>
          </rPr>
          <t xml:space="preserve">
</t>
        </r>
      </text>
    </comment>
    <comment ref="E2" authorId="0">
      <text>
        <r>
          <rPr>
            <b/>
            <sz val="8"/>
            <rFont val="Tahoma"/>
            <family val="2"/>
          </rPr>
          <t>means from application record</t>
        </r>
        <r>
          <rPr>
            <sz val="8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8"/>
            <rFont val="Tahoma"/>
            <family val="2"/>
          </rPr>
          <t>all roofs on</t>
        </r>
        <r>
          <rPr>
            <sz val="8"/>
            <rFont val="Tahoma"/>
            <family val="2"/>
          </rPr>
          <t xml:space="preserve">
</t>
        </r>
      </text>
    </comment>
    <comment ref="A74" authorId="0">
      <text>
        <r>
          <rPr>
            <b/>
            <sz val="8"/>
            <rFont val="Tahoma"/>
            <family val="2"/>
          </rPr>
          <t>roofs off</t>
        </r>
        <r>
          <rPr>
            <sz val="8"/>
            <rFont val="Tahoma"/>
            <family val="2"/>
          </rPr>
          <t xml:space="preserve">
</t>
        </r>
      </text>
    </comment>
    <comment ref="J2" authorId="0">
      <text>
        <r>
          <rPr>
            <b/>
            <sz val="8"/>
            <rFont val="Tahoma"/>
            <family val="2"/>
          </rPr>
          <t>70% of ambient (which is 70% rainfall)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Dept of Horticulture</author>
    <author>jobie</author>
  </authors>
  <commentList>
    <comment ref="D33" authorId="0">
      <text>
        <r>
          <rPr>
            <b/>
            <sz val="8"/>
            <rFont val="Tahoma"/>
            <family val="2"/>
          </rPr>
          <t>70% for delay application</t>
        </r>
        <r>
          <rPr>
            <sz val="8"/>
            <rFont val="Tahoma"/>
            <family val="2"/>
          </rPr>
          <t xml:space="preserve">
</t>
        </r>
      </text>
    </comment>
    <comment ref="E103" authorId="1">
      <text>
        <r>
          <rPr>
            <b/>
            <sz val="8"/>
            <rFont val="Tahoma"/>
            <family val="2"/>
          </rPr>
          <t>jobie:</t>
        </r>
        <r>
          <rPr>
            <sz val="8"/>
            <rFont val="Tahoma"/>
            <family val="2"/>
          </rPr>
          <t xml:space="preserve">
aover applied - see comment on cell d14</t>
        </r>
      </text>
    </comment>
  </commentList>
</comments>
</file>

<file path=xl/sharedStrings.xml><?xml version="1.0" encoding="utf-8"?>
<sst xmlns="http://schemas.openxmlformats.org/spreadsheetml/2006/main" count="1593" uniqueCount="272">
  <si>
    <t>No roofs on 100% to all ramps</t>
  </si>
  <si>
    <t>Roofs on RaMPS 5 and 9</t>
  </si>
  <si>
    <t>AH</t>
  </si>
  <si>
    <t>ambient roofs not on; 100% applied</t>
  </si>
  <si>
    <t xml:space="preserve">Roofs on all Delay </t>
  </si>
  <si>
    <t>JC</t>
  </si>
  <si>
    <t>4/23-4/24/04</t>
  </si>
  <si>
    <t>CWH</t>
  </si>
  <si>
    <t>Roofs on ramps 11 and 15</t>
  </si>
  <si>
    <t>DELAY APPLICATION</t>
  </si>
  <si>
    <t>GR</t>
  </si>
  <si>
    <t>5/13/04am</t>
  </si>
  <si>
    <t>CJH</t>
  </si>
  <si>
    <t>5/13/04pm</t>
  </si>
  <si>
    <t xml:space="preserve">All roofs on </t>
  </si>
  <si>
    <t>ambient roofs on reduce application to 70%</t>
  </si>
  <si>
    <t xml:space="preserve">DELAY APPLICATION </t>
  </si>
  <si>
    <t>5/30/04am</t>
  </si>
  <si>
    <t>5/30/04pm</t>
  </si>
  <si>
    <t>not applied</t>
  </si>
  <si>
    <t>5/30 rainfall applied; all ambient plots over applied 205 gal</t>
  </si>
  <si>
    <t>AH/SN</t>
  </si>
  <si>
    <t>ALS</t>
  </si>
  <si>
    <t>SN</t>
  </si>
  <si>
    <t>SN/AH</t>
  </si>
  <si>
    <t>SN/GR</t>
  </si>
  <si>
    <t>AS/AH</t>
  </si>
  <si>
    <t>CH</t>
  </si>
  <si>
    <t>visible runoff</t>
  </si>
  <si>
    <t>DELAY APPLICATION ; runoff</t>
  </si>
  <si>
    <t>GFV</t>
  </si>
  <si>
    <t>SN/ML</t>
  </si>
  <si>
    <t>applied on 8/20</t>
  </si>
  <si>
    <t>minute amt of rain - not recorded</t>
  </si>
  <si>
    <t>CJH/JC</t>
  </si>
  <si>
    <t>Ambient application held back for clipping</t>
  </si>
  <si>
    <t xml:space="preserve">DELAYED APPLICATION (held back for clipping) </t>
  </si>
  <si>
    <t>GBR</t>
  </si>
  <si>
    <t>311.6 gal were applied to ambient plots</t>
  </si>
  <si>
    <t>AMBIENT APPLICATION</t>
  </si>
  <si>
    <t>DELAY APPLICATION; extra added to even out 10/26</t>
  </si>
  <si>
    <t>DELAYED &amp; AMBIENT APPLICATION</t>
  </si>
  <si>
    <t>ROOFS OFF</t>
  </si>
  <si>
    <t>Totals</t>
  </si>
  <si>
    <t>Date</t>
  </si>
  <si>
    <t>AS</t>
  </si>
  <si>
    <t>first trt</t>
  </si>
  <si>
    <t>DELAY</t>
  </si>
  <si>
    <t>did not apply</t>
  </si>
  <si>
    <t>delay</t>
  </si>
  <si>
    <t>rainfall</t>
  </si>
  <si>
    <t>mm</t>
  </si>
  <si>
    <t>Delay</t>
  </si>
  <si>
    <t>Comments</t>
  </si>
  <si>
    <t>mean (mm)</t>
  </si>
  <si>
    <t>applied (gal)</t>
  </si>
  <si>
    <t>KNZ met data</t>
  </si>
  <si>
    <t>RaMPs burned</t>
  </si>
  <si>
    <t>RaMPs 2,5,9,10,12 roofed</t>
  </si>
  <si>
    <t>AH&amp;JC</t>
  </si>
  <si>
    <t>KD&amp;BH</t>
  </si>
  <si>
    <t>BCH</t>
  </si>
  <si>
    <t>GR&amp;BH</t>
  </si>
  <si>
    <t>delay application put off 4 days due to genomics sampling</t>
  </si>
  <si>
    <t>100% applied, RaMP 4 roof off</t>
  </si>
  <si>
    <t>6/22,28 and 30 combined and applied on 7/2</t>
  </si>
  <si>
    <t>KD</t>
  </si>
  <si>
    <t>KD/MD</t>
  </si>
  <si>
    <t>7/2 and 3 combined and applied on 7/4</t>
  </si>
  <si>
    <t>delay includes rain from 7/18 and 19</t>
  </si>
  <si>
    <t>BH/MD</t>
  </si>
  <si>
    <t>BH</t>
  </si>
  <si>
    <t>applied on Aug 17 due to genomics sampling</t>
  </si>
  <si>
    <t>MD</t>
  </si>
  <si>
    <t>combined and applied on 8/19</t>
  </si>
  <si>
    <t>rain from 8/22 &amp; 23 (applied on 8/24)</t>
  </si>
  <si>
    <t>NA until 10/06</t>
  </si>
  <si>
    <t xml:space="preserve">Ambient </t>
  </si>
  <si>
    <t>applied</t>
  </si>
  <si>
    <t>jc</t>
  </si>
  <si>
    <t>gr</t>
  </si>
  <si>
    <t>cb</t>
  </si>
  <si>
    <t>combination of last 2 events</t>
  </si>
  <si>
    <t>forced for genomic sampling</t>
  </si>
  <si>
    <t>md</t>
  </si>
  <si>
    <t>partial forced for genomic sampling</t>
  </si>
  <si>
    <t>bc</t>
  </si>
  <si>
    <t>jd</t>
  </si>
  <si>
    <t>combination of last 3 events</t>
  </si>
  <si>
    <t>payed back for last forced application</t>
  </si>
  <si>
    <t>jb</t>
  </si>
  <si>
    <t>10.1 mm payback</t>
  </si>
  <si>
    <t xml:space="preserve">payback </t>
  </si>
  <si>
    <t>5.8 mm payback</t>
  </si>
  <si>
    <t>8.7 mm payback</t>
  </si>
  <si>
    <t>rp</t>
  </si>
  <si>
    <t>rc</t>
  </si>
  <si>
    <t>payback for forced application</t>
  </si>
  <si>
    <t>roofs off</t>
  </si>
  <si>
    <t>Obs</t>
  </si>
  <si>
    <t>erver</t>
  </si>
  <si>
    <t>Ambient applied</t>
  </si>
  <si>
    <t>%</t>
  </si>
  <si>
    <t>ambi-date</t>
  </si>
  <si>
    <t>delay-date</t>
  </si>
  <si>
    <t>roofs 2,3,4,5,6,7,9 on</t>
  </si>
  <si>
    <t>totals</t>
  </si>
  <si>
    <t>Checked by Jobie 24jul07</t>
  </si>
  <si>
    <t>applic. on roofed ramps</t>
  </si>
  <si>
    <t xml:space="preserve">at 100% </t>
  </si>
  <si>
    <t>9/17-9/23</t>
  </si>
  <si>
    <t>9/22-9/23</t>
  </si>
  <si>
    <t>9/17-9/18</t>
  </si>
  <si>
    <t>7/01-7/02</t>
  </si>
  <si>
    <t>4/23-4/24</t>
  </si>
  <si>
    <t>includes 1.5 from 8/24</t>
  </si>
  <si>
    <t>checked by Jobie 24jul07</t>
  </si>
  <si>
    <t xml:space="preserve">Delay trt applic. 100% </t>
  </si>
  <si>
    <t>delay - ambi not applied</t>
  </si>
  <si>
    <t xml:space="preserve">delay </t>
  </si>
  <si>
    <t>delay - added to amount applied 7/19</t>
  </si>
  <si>
    <t>delay application</t>
  </si>
  <si>
    <t>delay - applied early to start ANPP sampling</t>
  </si>
  <si>
    <t>final delay application before roofs removed</t>
  </si>
  <si>
    <t>all ambi ramps roofed</t>
  </si>
  <si>
    <t>all delayed ramps roofed</t>
  </si>
  <si>
    <t xml:space="preserve">1st ambient treatment (70%) </t>
  </si>
  <si>
    <t>RaMPs 6,11,15 roofed</t>
  </si>
  <si>
    <t>checked by Jobie 24JUL07</t>
  </si>
  <si>
    <t>delayed roofs on</t>
  </si>
  <si>
    <t>ambient roofs on</t>
  </si>
  <si>
    <t>held for genomic sampling</t>
  </si>
  <si>
    <t>Checked by Jobie 24JUL07</t>
  </si>
  <si>
    <t>Ambi drght</t>
  </si>
  <si>
    <t>gal</t>
  </si>
  <si>
    <t>ambi drgt</t>
  </si>
  <si>
    <t>delay applied</t>
  </si>
  <si>
    <t>Delay drgt</t>
  </si>
  <si>
    <t>delay drgt</t>
  </si>
  <si>
    <t xml:space="preserve">gal </t>
  </si>
  <si>
    <t>ambient</t>
  </si>
  <si>
    <t>ambi appl</t>
  </si>
  <si>
    <t>year</t>
  </si>
  <si>
    <t>burn date</t>
  </si>
  <si>
    <t>roofon delay</t>
  </si>
  <si>
    <t>roofon ambient</t>
  </si>
  <si>
    <t>roofoff</t>
  </si>
  <si>
    <t>all roofs on</t>
  </si>
  <si>
    <t xml:space="preserve"> (mm)</t>
  </si>
  <si>
    <t>last application</t>
  </si>
  <si>
    <t>pre trt</t>
  </si>
  <si>
    <t>last treatment</t>
  </si>
  <si>
    <t>mixed</t>
  </si>
  <si>
    <t>NOTE APPLICATION QUANTITY CHANGE!</t>
  </si>
  <si>
    <t>pre-trt</t>
  </si>
  <si>
    <t>PF</t>
  </si>
  <si>
    <t>JB</t>
  </si>
  <si>
    <t>JO</t>
  </si>
  <si>
    <t>forced application 12mm</t>
  </si>
  <si>
    <t>May-Sept</t>
  </si>
  <si>
    <t>Annual Total</t>
  </si>
  <si>
    <t>JD</t>
  </si>
  <si>
    <t>some roofs off 100% applied to open plots</t>
  </si>
  <si>
    <t>RP/CB</t>
  </si>
  <si>
    <t>100-70</t>
  </si>
  <si>
    <t>JT</t>
  </si>
  <si>
    <t>CB</t>
  </si>
  <si>
    <t>not applied?</t>
  </si>
  <si>
    <t>CC/CB</t>
  </si>
  <si>
    <t>CC</t>
  </si>
  <si>
    <t>RP</t>
  </si>
  <si>
    <t>JM</t>
  </si>
  <si>
    <t>CB/JM</t>
  </si>
  <si>
    <t>CC/JT</t>
  </si>
  <si>
    <t>Forced Ambient</t>
  </si>
  <si>
    <t>did not apply (correcting for forced ap)</t>
  </si>
  <si>
    <t>Applied 16.9 mm to ambient plots to even out 70% Rainfall for last 3 weeks</t>
  </si>
  <si>
    <t>PO</t>
  </si>
  <si>
    <t>got too windy split in half over next day</t>
  </si>
  <si>
    <t>second half of application</t>
  </si>
  <si>
    <t xml:space="preserve">over applied some ambient ramps on 9/19, corrected by applying to other plots.  </t>
  </si>
  <si>
    <t xml:space="preserve">rain fell on 6 and 7 before all roofs were off  </t>
  </si>
  <si>
    <t>Ambi got as rain</t>
  </si>
  <si>
    <t xml:space="preserve">Delay Application </t>
  </si>
  <si>
    <t>l/l/cb</t>
  </si>
  <si>
    <t>Ambient Application 1st half</t>
  </si>
  <si>
    <t>jt</t>
  </si>
  <si>
    <t>lo</t>
  </si>
  <si>
    <t>Ambient Application 2nd half</t>
  </si>
  <si>
    <t>po</t>
  </si>
  <si>
    <t>es</t>
  </si>
  <si>
    <t>delay 2nd</t>
  </si>
  <si>
    <t>delay 3rd</t>
  </si>
  <si>
    <t>jt/cb</t>
  </si>
  <si>
    <t>cb/lo</t>
  </si>
  <si>
    <t>po/lo</t>
  </si>
  <si>
    <t>po/es</t>
  </si>
  <si>
    <t>cb/po</t>
  </si>
  <si>
    <t>Delayed Application 2nd half</t>
  </si>
  <si>
    <t>70/100</t>
  </si>
  <si>
    <t xml:space="preserve">3+4 got as rain, Ambient Application (6,7,11,15) </t>
  </si>
  <si>
    <t>too windy</t>
  </si>
  <si>
    <t xml:space="preserve">Delay 1st half </t>
  </si>
  <si>
    <t>Delay Application 1st half</t>
  </si>
  <si>
    <t>delay Application 2nd half</t>
  </si>
  <si>
    <t>delay finish</t>
  </si>
  <si>
    <t>13 + ambi got as rain - applied to delays</t>
  </si>
  <si>
    <t>JT/PO</t>
  </si>
  <si>
    <t>ambi got as rain</t>
  </si>
  <si>
    <t>roofs on 3&amp;4</t>
  </si>
  <si>
    <t>Ambient Application - cut short</t>
  </si>
  <si>
    <t>PO/JT</t>
  </si>
  <si>
    <t>Delay Application</t>
  </si>
  <si>
    <t>Delay application 2nd half</t>
  </si>
  <si>
    <t>DH</t>
  </si>
  <si>
    <t>JT/CB</t>
  </si>
  <si>
    <t>End of season application</t>
  </si>
  <si>
    <t>td</t>
  </si>
  <si>
    <t>td/jt</t>
  </si>
  <si>
    <t>all roofs blown off</t>
  </si>
  <si>
    <t>td/ks</t>
  </si>
  <si>
    <t>cb/td</t>
  </si>
  <si>
    <t>all</t>
  </si>
  <si>
    <t>td/cb</t>
  </si>
  <si>
    <t>td/po</t>
  </si>
  <si>
    <t>All</t>
  </si>
  <si>
    <t>JT/TD</t>
  </si>
  <si>
    <t>TD/CB</t>
  </si>
  <si>
    <t>TD</t>
  </si>
  <si>
    <t>JT/P</t>
  </si>
  <si>
    <t>JT/TB</t>
  </si>
  <si>
    <t xml:space="preserve">3+6 only, others as rain </t>
  </si>
  <si>
    <t xml:space="preserve">lost 13's roof, ap to other delays, ambi got as rain </t>
  </si>
  <si>
    <t>KNZ</t>
  </si>
  <si>
    <t>6+7=3/1, rest=3/11</t>
  </si>
  <si>
    <t>4/22-30/2009</t>
  </si>
  <si>
    <t>knz/po</t>
  </si>
  <si>
    <t>po/knz</t>
  </si>
  <si>
    <t>jt/po</t>
  </si>
  <si>
    <t>po/jt</t>
  </si>
  <si>
    <t>jt/td</t>
  </si>
  <si>
    <t>ambient app to 3 4 6</t>
  </si>
  <si>
    <t>off timing for ari</t>
  </si>
  <si>
    <t>po/td</t>
  </si>
  <si>
    <t>delay app / split</t>
  </si>
  <si>
    <t>delay app / split 2nd half</t>
  </si>
  <si>
    <t>hold till thusday</t>
  </si>
  <si>
    <t>off timing for ari/ applied to all</t>
  </si>
  <si>
    <t>pre-treatment</t>
  </si>
  <si>
    <t xml:space="preserve">end of season even out </t>
  </si>
  <si>
    <t>may-sept</t>
  </si>
  <si>
    <t>knz</t>
  </si>
  <si>
    <t>only applied to 11</t>
  </si>
  <si>
    <t xml:space="preserve">po </t>
  </si>
  <si>
    <t>ks/po</t>
  </si>
  <si>
    <t>forced ambient</t>
  </si>
  <si>
    <t xml:space="preserve">td </t>
  </si>
  <si>
    <t xml:space="preserve">may-sept </t>
  </si>
  <si>
    <t>not applied due to forceed ap</t>
  </si>
  <si>
    <t xml:space="preserve">annual total </t>
  </si>
  <si>
    <t>4/27 delay roofs on</t>
  </si>
  <si>
    <t>Ambient ROOFS ON</t>
  </si>
  <si>
    <t>PO/BL</t>
  </si>
  <si>
    <t>PO/BL/JRT</t>
  </si>
  <si>
    <t>BL/JRT</t>
  </si>
  <si>
    <t>PO/JRT</t>
  </si>
  <si>
    <t>lost 2,5,9,15 roofs</t>
  </si>
  <si>
    <t>JRT</t>
  </si>
  <si>
    <t>BL</t>
  </si>
  <si>
    <t xml:space="preserve">Not applied </t>
  </si>
  <si>
    <t>po/bl</t>
  </si>
  <si>
    <t xml:space="preserve">roofs off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</si>
</sst>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  <numFmt numFmtId="166" formatCode="m/d/yy"/>
    <numFmt numFmtId="167" formatCode="mm/dd/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mm/dd/yyyy"/>
    <numFmt numFmtId="172" formatCode="m/d"/>
    <numFmt numFmtId="173" formatCode="ddmmmyy"/>
    <numFmt numFmtId="174" formatCode="hh:mm:ss"/>
    <numFmt numFmtId="175" formatCode="0.000"/>
    <numFmt numFmtId="176" formatCode="0.0000"/>
    <numFmt numFmtId="177" formatCode="00000"/>
    <numFmt numFmtId="178" formatCode="[$-409]dddd\,\ mmmm\ dd\,\ yyyy"/>
    <numFmt numFmtId="179" formatCode="m/d/yy;@"/>
    <numFmt numFmtId="180" formatCode="[$-409]d\-mmm;@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Trebuchet MS"/>
      <family val="2"/>
    </font>
    <font>
      <b/>
      <sz val="10"/>
      <color indexed="62"/>
      <name val="Trebuchet MS"/>
      <family val="2"/>
    </font>
    <font>
      <sz val="10"/>
      <color indexed="17"/>
      <name val="Times New Roman"/>
      <family val="1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24"/>
      </left>
      <right>
        <color indexed="63"/>
      </right>
      <top style="medium">
        <color indexed="24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24"/>
      </top>
      <bottom style="medium">
        <color indexed="12"/>
      </bottom>
    </border>
    <border>
      <left>
        <color indexed="63"/>
      </left>
      <right style="medium">
        <color indexed="24"/>
      </right>
      <top style="medium">
        <color indexed="24"/>
      </top>
      <bottom style="medium">
        <color indexed="12"/>
      </bottom>
    </border>
    <border>
      <left style="medium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3" borderId="0" xfId="0" applyFill="1" applyBorder="1" applyAlignment="1">
      <alignment horizontal="center"/>
    </xf>
    <xf numFmtId="167" fontId="0" fillId="33" borderId="0" xfId="0" applyNumberFormat="1" applyFill="1" applyBorder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7" fontId="0" fillId="33" borderId="10" xfId="0" applyNumberFormat="1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33" borderId="0" xfId="0" applyNumberFormat="1" applyFill="1" applyAlignment="1">
      <alignment horizontal="center"/>
    </xf>
    <xf numFmtId="167" fontId="0" fillId="33" borderId="0" xfId="0" applyNumberFormat="1" applyFill="1" applyAlignment="1">
      <alignment horizontal="center"/>
    </xf>
    <xf numFmtId="1" fontId="0" fillId="0" borderId="10" xfId="0" applyNumberFormat="1" applyBorder="1" applyAlignment="1">
      <alignment/>
    </xf>
    <xf numFmtId="1" fontId="0" fillId="33" borderId="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7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173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3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Border="1" applyAlignment="1">
      <alignment/>
    </xf>
    <xf numFmtId="17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Alignment="1">
      <alignment/>
    </xf>
    <xf numFmtId="1" fontId="0" fillId="33" borderId="0" xfId="0" applyNumberFormat="1" applyFill="1" applyAlignment="1">
      <alignment horizontal="center"/>
    </xf>
    <xf numFmtId="1" fontId="5" fillId="0" borderId="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73" fontId="5" fillId="0" borderId="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4" fontId="6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164" fontId="5" fillId="0" borderId="10" xfId="0" applyNumberFormat="1" applyFont="1" applyBorder="1" applyAlignment="1">
      <alignment/>
    </xf>
    <xf numFmtId="173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73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/>
    </xf>
    <xf numFmtId="173" fontId="5" fillId="0" borderId="0" xfId="0" applyNumberFormat="1" applyFont="1" applyAlignment="1">
      <alignment horizontal="right"/>
    </xf>
    <xf numFmtId="167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164" fontId="5" fillId="33" borderId="0" xfId="0" applyNumberFormat="1" applyFont="1" applyFill="1" applyBorder="1" applyAlignment="1">
      <alignment horizontal="center"/>
    </xf>
    <xf numFmtId="1" fontId="5" fillId="33" borderId="0" xfId="0" applyNumberFormat="1" applyFont="1" applyFill="1" applyAlignment="1">
      <alignment horizontal="center"/>
    </xf>
    <xf numFmtId="173" fontId="5" fillId="33" borderId="0" xfId="0" applyNumberFormat="1" applyFont="1" applyFill="1" applyAlignment="1">
      <alignment horizontal="center"/>
    </xf>
    <xf numFmtId="164" fontId="5" fillId="33" borderId="0" xfId="0" applyNumberFormat="1" applyFont="1" applyFill="1" applyAlignment="1">
      <alignment horizontal="center"/>
    </xf>
    <xf numFmtId="1" fontId="5" fillId="33" borderId="0" xfId="0" applyNumberFormat="1" applyFont="1" applyFill="1" applyBorder="1" applyAlignment="1">
      <alignment horizontal="center"/>
    </xf>
    <xf numFmtId="167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73" fontId="5" fillId="33" borderId="10" xfId="0" applyNumberFormat="1" applyFont="1" applyFill="1" applyBorder="1" applyAlignment="1">
      <alignment horizontal="center"/>
    </xf>
    <xf numFmtId="0" fontId="10" fillId="0" borderId="11" xfId="59" applyFont="1" applyBorder="1" applyAlignment="1">
      <alignment horizontal="center" vertical="center"/>
      <protection/>
    </xf>
    <xf numFmtId="0" fontId="10" fillId="0" borderId="12" xfId="59" applyFont="1" applyBorder="1" applyAlignment="1">
      <alignment horizontal="center" vertical="center"/>
      <protection/>
    </xf>
    <xf numFmtId="0" fontId="10" fillId="0" borderId="13" xfId="59" applyFont="1" applyBorder="1" applyAlignment="1">
      <alignment horizontal="center" vertical="center"/>
      <protection/>
    </xf>
    <xf numFmtId="0" fontId="9" fillId="0" borderId="0" xfId="59">
      <alignment/>
      <protection/>
    </xf>
    <xf numFmtId="0" fontId="9" fillId="0" borderId="14" xfId="59" applyBorder="1" applyAlignment="1">
      <alignment horizontal="center" vertical="center"/>
      <protection/>
    </xf>
    <xf numFmtId="16" fontId="9" fillId="0" borderId="0" xfId="59" applyNumberFormat="1" applyBorder="1" applyAlignment="1">
      <alignment horizontal="center" vertical="center"/>
      <protection/>
    </xf>
    <xf numFmtId="16" fontId="9" fillId="0" borderId="15" xfId="59" applyNumberFormat="1" applyBorder="1" applyAlignment="1">
      <alignment horizontal="center" vertical="center"/>
      <protection/>
    </xf>
    <xf numFmtId="14" fontId="5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7" fontId="5" fillId="0" borderId="0" xfId="0" applyNumberFormat="1" applyFont="1" applyFill="1" applyAlignment="1">
      <alignment/>
    </xf>
    <xf numFmtId="167" fontId="5" fillId="0" borderId="10" xfId="0" applyNumberFormat="1" applyFont="1" applyBorder="1" applyAlignment="1">
      <alignment/>
    </xf>
    <xf numFmtId="167" fontId="7" fillId="0" borderId="0" xfId="0" applyNumberFormat="1" applyFont="1" applyAlignment="1">
      <alignment/>
    </xf>
    <xf numFmtId="0" fontId="6" fillId="0" borderId="0" xfId="0" applyFont="1" applyAlignment="1">
      <alignment/>
    </xf>
    <xf numFmtId="2" fontId="11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5" fillId="0" borderId="0" xfId="0" applyNumberFormat="1" applyFont="1" applyFill="1" applyAlignment="1">
      <alignment/>
    </xf>
    <xf numFmtId="9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7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167" fontId="7" fillId="0" borderId="0" xfId="0" applyNumberFormat="1" applyFont="1" applyFill="1" applyAlignment="1">
      <alignment/>
    </xf>
    <xf numFmtId="1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7" fontId="5" fillId="33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7" fontId="5" fillId="0" borderId="0" xfId="0" applyNumberFormat="1" applyFont="1" applyBorder="1" applyAlignment="1">
      <alignment/>
    </xf>
    <xf numFmtId="0" fontId="5" fillId="34" borderId="0" xfId="0" applyFont="1" applyFill="1" applyAlignment="1">
      <alignment/>
    </xf>
    <xf numFmtId="14" fontId="5" fillId="34" borderId="0" xfId="0" applyNumberFormat="1" applyFont="1" applyFill="1" applyAlignment="1">
      <alignment/>
    </xf>
    <xf numFmtId="167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7" fillId="0" borderId="0" xfId="0" applyFont="1" applyFill="1" applyAlignment="1">
      <alignment/>
    </xf>
    <xf numFmtId="171" fontId="5" fillId="0" borderId="0" xfId="0" applyNumberFormat="1" applyFont="1" applyAlignment="1">
      <alignment/>
    </xf>
    <xf numFmtId="167" fontId="5" fillId="0" borderId="0" xfId="0" applyNumberFormat="1" applyFont="1" applyFill="1" applyAlignment="1">
      <alignment horizontal="right"/>
    </xf>
    <xf numFmtId="14" fontId="5" fillId="0" borderId="0" xfId="0" applyNumberFormat="1" applyFont="1" applyFill="1" applyAlignment="1">
      <alignment/>
    </xf>
    <xf numFmtId="167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64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right"/>
    </xf>
    <xf numFmtId="2" fontId="5" fillId="0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2" fontId="7" fillId="0" borderId="0" xfId="0" applyNumberFormat="1" applyFont="1" applyFill="1" applyAlignment="1">
      <alignment/>
    </xf>
    <xf numFmtId="164" fontId="5" fillId="0" borderId="0" xfId="0" applyNumberFormat="1" applyFont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Border="1" applyAlignment="1">
      <alignment/>
    </xf>
    <xf numFmtId="9" fontId="6" fillId="0" borderId="0" xfId="0" applyNumberFormat="1" applyFont="1" applyAlignment="1">
      <alignment/>
    </xf>
    <xf numFmtId="167" fontId="0" fillId="0" borderId="0" xfId="0" applyNumberFormat="1" applyAlignment="1">
      <alignment/>
    </xf>
    <xf numFmtId="171" fontId="0" fillId="0" borderId="0" xfId="0" applyNumberFormat="1" applyAlignment="1">
      <alignment/>
    </xf>
    <xf numFmtId="167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67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/>
    </xf>
    <xf numFmtId="164" fontId="5" fillId="0" borderId="16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64" fontId="0" fillId="0" borderId="0" xfId="0" applyNumberFormat="1" applyAlignment="1">
      <alignment horizontal="right"/>
    </xf>
    <xf numFmtId="167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right"/>
    </xf>
    <xf numFmtId="2" fontId="0" fillId="0" borderId="0" xfId="0" applyNumberFormat="1" applyAlignment="1">
      <alignment/>
    </xf>
    <xf numFmtId="167" fontId="5" fillId="0" borderId="16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164" fontId="5" fillId="0" borderId="16" xfId="0" applyNumberFormat="1" applyFont="1" applyFill="1" applyBorder="1" applyAlignment="1">
      <alignment/>
    </xf>
    <xf numFmtId="1" fontId="5" fillId="0" borderId="16" xfId="0" applyNumberFormat="1" applyFont="1" applyFill="1" applyBorder="1" applyAlignment="1">
      <alignment/>
    </xf>
    <xf numFmtId="164" fontId="5" fillId="0" borderId="16" xfId="0" applyNumberFormat="1" applyFont="1" applyFill="1" applyBorder="1" applyAlignment="1">
      <alignment horizontal="right"/>
    </xf>
    <xf numFmtId="2" fontId="5" fillId="0" borderId="16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173" fontId="5" fillId="0" borderId="16" xfId="0" applyNumberFormat="1" applyFont="1" applyBorder="1" applyAlignment="1">
      <alignment/>
    </xf>
    <xf numFmtId="173" fontId="5" fillId="0" borderId="16" xfId="0" applyNumberFormat="1" applyFont="1" applyFill="1" applyBorder="1" applyAlignment="1">
      <alignment/>
    </xf>
    <xf numFmtId="173" fontId="5" fillId="0" borderId="16" xfId="0" applyNumberFormat="1" applyFont="1" applyBorder="1" applyAlignment="1">
      <alignment horizontal="right"/>
    </xf>
    <xf numFmtId="2" fontId="5" fillId="0" borderId="16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167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4" fontId="0" fillId="33" borderId="0" xfId="0" applyNumberFormat="1" applyFont="1" applyFill="1" applyBorder="1" applyAlignment="1">
      <alignment horizontal="center"/>
    </xf>
    <xf numFmtId="1" fontId="0" fillId="33" borderId="0" xfId="0" applyNumberFormat="1" applyFont="1" applyFill="1" applyBorder="1" applyAlignment="1">
      <alignment horizontal="center"/>
    </xf>
    <xf numFmtId="164" fontId="0" fillId="33" borderId="0" xfId="0" applyNumberFormat="1" applyFont="1" applyFill="1" applyAlignment="1">
      <alignment horizontal="center"/>
    </xf>
    <xf numFmtId="167" fontId="0" fillId="33" borderId="0" xfId="0" applyNumberFormat="1" applyFont="1" applyFill="1" applyAlignment="1">
      <alignment horizontal="center"/>
    </xf>
    <xf numFmtId="167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Alignment="1">
      <alignment/>
    </xf>
    <xf numFmtId="167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16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14" fontId="0" fillId="0" borderId="0" xfId="57" applyNumberFormat="1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0" fontId="0" fillId="0" borderId="0" xfId="57" applyFont="1" applyAlignment="1">
      <alignment horizontal="left"/>
      <protection/>
    </xf>
    <xf numFmtId="0" fontId="13" fillId="0" borderId="0" xfId="57" applyFont="1" applyAlignment="1">
      <alignment horizontal="left"/>
      <protection/>
    </xf>
    <xf numFmtId="0" fontId="12" fillId="0" borderId="0" xfId="57" applyFont="1" applyAlignment="1">
      <alignment horizontal="left"/>
      <protection/>
    </xf>
    <xf numFmtId="167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4" fontId="0" fillId="33" borderId="0" xfId="0" applyNumberFormat="1" applyFont="1" applyFill="1" applyBorder="1" applyAlignment="1">
      <alignment horizontal="center"/>
    </xf>
    <xf numFmtId="14" fontId="0" fillId="33" borderId="10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/>
    </xf>
    <xf numFmtId="14" fontId="0" fillId="0" borderId="16" xfId="0" applyNumberFormat="1" applyFont="1" applyBorder="1" applyAlignment="1">
      <alignment/>
    </xf>
    <xf numFmtId="14" fontId="0" fillId="0" borderId="0" xfId="0" applyNumberFormat="1" applyFont="1" applyFill="1" applyAlignment="1">
      <alignment/>
    </xf>
    <xf numFmtId="14" fontId="5" fillId="0" borderId="0" xfId="0" applyNumberFormat="1" applyFont="1" applyBorder="1" applyAlignment="1">
      <alignment/>
    </xf>
    <xf numFmtId="0" fontId="0" fillId="0" borderId="0" xfId="58">
      <alignment/>
      <protection/>
    </xf>
    <xf numFmtId="0" fontId="0" fillId="0" borderId="0" xfId="58" applyFill="1" applyBorder="1">
      <alignment/>
      <protection/>
    </xf>
    <xf numFmtId="14" fontId="0" fillId="0" borderId="0" xfId="58" applyNumberFormat="1">
      <alignment/>
      <protection/>
    </xf>
    <xf numFmtId="14" fontId="0" fillId="0" borderId="0" xfId="58" applyNumberFormat="1" applyFill="1" applyBorder="1">
      <alignment/>
      <protection/>
    </xf>
    <xf numFmtId="9" fontId="0" fillId="0" borderId="0" xfId="58" applyNumberFormat="1" applyFill="1" applyBorder="1">
      <alignment/>
      <protection/>
    </xf>
    <xf numFmtId="164" fontId="0" fillId="0" borderId="0" xfId="58" applyNumberFormat="1">
      <alignment/>
      <protection/>
    </xf>
    <xf numFmtId="0" fontId="0" fillId="0" borderId="0" xfId="58" applyFont="1">
      <alignment/>
      <protection/>
    </xf>
    <xf numFmtId="16" fontId="0" fillId="0" borderId="0" xfId="58" applyNumberFormat="1">
      <alignment/>
      <protection/>
    </xf>
    <xf numFmtId="0" fontId="14" fillId="0" borderId="0" xfId="58" applyFont="1">
      <alignment/>
      <protection/>
    </xf>
    <xf numFmtId="0" fontId="14" fillId="0" borderId="0" xfId="58" applyFont="1" applyBorder="1">
      <alignment/>
      <protection/>
    </xf>
    <xf numFmtId="0" fontId="14" fillId="0" borderId="0" xfId="58" applyFont="1" applyBorder="1" applyAlignment="1">
      <alignment horizontal="center"/>
      <protection/>
    </xf>
    <xf numFmtId="0" fontId="0" fillId="0" borderId="0" xfId="58" applyBorder="1">
      <alignment/>
      <protection/>
    </xf>
    <xf numFmtId="0" fontId="15" fillId="0" borderId="0" xfId="58" applyFont="1" applyAlignment="1">
      <alignment horizontal="center"/>
      <protection/>
    </xf>
    <xf numFmtId="0" fontId="5" fillId="0" borderId="0" xfId="58" applyFont="1">
      <alignment/>
      <protection/>
    </xf>
    <xf numFmtId="0" fontId="5" fillId="0" borderId="0" xfId="58" applyFont="1" applyFill="1">
      <alignment/>
      <protection/>
    </xf>
    <xf numFmtId="0" fontId="0" fillId="33" borderId="10" xfId="58" applyFont="1" applyFill="1" applyBorder="1" applyAlignment="1">
      <alignment horizontal="center"/>
      <protection/>
    </xf>
    <xf numFmtId="164" fontId="0" fillId="33" borderId="10" xfId="58" applyNumberFormat="1" applyFont="1" applyFill="1" applyBorder="1" applyAlignment="1">
      <alignment horizontal="center"/>
      <protection/>
    </xf>
    <xf numFmtId="167" fontId="0" fillId="33" borderId="10" xfId="58" applyNumberFormat="1" applyFont="1" applyFill="1" applyBorder="1" applyAlignment="1">
      <alignment horizontal="center"/>
      <protection/>
    </xf>
    <xf numFmtId="1" fontId="0" fillId="33" borderId="10" xfId="58" applyNumberFormat="1" applyFont="1" applyFill="1" applyBorder="1" applyAlignment="1">
      <alignment horizontal="center"/>
      <protection/>
    </xf>
    <xf numFmtId="0" fontId="0" fillId="33" borderId="0" xfId="58" applyFont="1" applyFill="1" applyBorder="1" applyAlignment="1">
      <alignment horizontal="center"/>
      <protection/>
    </xf>
    <xf numFmtId="164" fontId="0" fillId="33" borderId="0" xfId="58" applyNumberFormat="1" applyFont="1" applyFill="1" applyBorder="1" applyAlignment="1">
      <alignment horizontal="center"/>
      <protection/>
    </xf>
    <xf numFmtId="167" fontId="0" fillId="33" borderId="0" xfId="58" applyNumberFormat="1" applyFont="1" applyFill="1" applyAlignment="1">
      <alignment horizontal="center"/>
      <protection/>
    </xf>
    <xf numFmtId="164" fontId="0" fillId="33" borderId="0" xfId="58" applyNumberFormat="1" applyFont="1" applyFill="1" applyAlignment="1">
      <alignment horizontal="center"/>
      <protection/>
    </xf>
    <xf numFmtId="1" fontId="0" fillId="33" borderId="0" xfId="58" applyNumberFormat="1" applyFont="1" applyFill="1" applyBorder="1" applyAlignment="1">
      <alignment horizontal="center"/>
      <protection/>
    </xf>
    <xf numFmtId="167" fontId="0" fillId="33" borderId="0" xfId="58" applyNumberFormat="1" applyFont="1" applyFill="1" applyBorder="1" applyAlignment="1">
      <alignment horizontal="center"/>
      <protection/>
    </xf>
    <xf numFmtId="0" fontId="0" fillId="0" borderId="14" xfId="0" applyBorder="1" applyAlignment="1">
      <alignment horizontal="center" vertical="center"/>
    </xf>
    <xf numFmtId="16" fontId="0" fillId="0" borderId="0" xfId="0" applyNumberFormat="1" applyBorder="1" applyAlignment="1">
      <alignment horizontal="center" vertical="center"/>
    </xf>
    <xf numFmtId="16" fontId="0" fillId="0" borderId="15" xfId="0" applyNumberForma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6" fontId="0" fillId="0" borderId="0" xfId="0" applyNumberFormat="1" applyBorder="1" applyAlignment="1">
      <alignment horizontal="center"/>
    </xf>
    <xf numFmtId="16" fontId="0" fillId="0" borderId="15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167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5" fillId="0" borderId="0" xfId="58" applyFont="1" applyAlignment="1">
      <alignment horizontal="center"/>
      <protection/>
    </xf>
    <xf numFmtId="14" fontId="0" fillId="0" borderId="0" xfId="0" applyNumberFormat="1" applyAlignment="1">
      <alignment horizontal="center"/>
    </xf>
    <xf numFmtId="0" fontId="0" fillId="0" borderId="0" xfId="0" applyFont="1" applyAlignment="1" quotePrefix="1">
      <alignment horizontal="center"/>
    </xf>
    <xf numFmtId="0" fontId="0" fillId="33" borderId="0" xfId="58" applyFont="1" applyFill="1" applyBorder="1" applyAlignment="1">
      <alignment horizontal="left"/>
      <protection/>
    </xf>
    <xf numFmtId="0" fontId="0" fillId="33" borderId="10" xfId="58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58" applyFont="1">
      <alignment/>
      <protection/>
    </xf>
    <xf numFmtId="14" fontId="0" fillId="0" borderId="0" xfId="58" applyNumberFormat="1" applyFont="1">
      <alignment/>
      <protection/>
    </xf>
    <xf numFmtId="14" fontId="0" fillId="0" borderId="0" xfId="0" applyNumberFormat="1" applyFill="1" applyBorder="1" applyAlignment="1">
      <alignment/>
    </xf>
    <xf numFmtId="0" fontId="0" fillId="0" borderId="0" xfId="58" applyFont="1" applyFill="1">
      <alignment/>
      <protection/>
    </xf>
    <xf numFmtId="14" fontId="0" fillId="0" borderId="0" xfId="58" applyNumberFormat="1" applyFont="1" applyFill="1" applyBorder="1">
      <alignment/>
      <protection/>
    </xf>
    <xf numFmtId="0" fontId="0" fillId="0" borderId="0" xfId="58" applyFont="1" applyFill="1" applyBorder="1">
      <alignment/>
      <protection/>
    </xf>
    <xf numFmtId="167" fontId="0" fillId="0" borderId="0" xfId="58" applyNumberFormat="1" applyFont="1" applyFill="1" applyBorder="1" applyAlignment="1">
      <alignment horizontal="center"/>
      <protection/>
    </xf>
    <xf numFmtId="164" fontId="0" fillId="0" borderId="0" xfId="58" applyNumberFormat="1" applyFont="1" applyFill="1" applyBorder="1" applyAlignment="1">
      <alignment horizontal="center"/>
      <protection/>
    </xf>
    <xf numFmtId="1" fontId="0" fillId="0" borderId="0" xfId="58" applyNumberFormat="1" applyFont="1" applyFill="1" applyBorder="1" applyAlignment="1">
      <alignment horizontal="center"/>
      <protection/>
    </xf>
    <xf numFmtId="0" fontId="0" fillId="0" borderId="0" xfId="58" applyFont="1" applyFill="1" applyBorder="1" applyAlignment="1">
      <alignment horizontal="left"/>
      <protection/>
    </xf>
    <xf numFmtId="0" fontId="5" fillId="0" borderId="0" xfId="58" applyFont="1" applyFill="1" applyAlignment="1">
      <alignment horizontal="center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7" fontId="0" fillId="33" borderId="0" xfId="58" applyNumberFormat="1" applyFont="1" applyFill="1" applyBorder="1" applyAlignment="1">
      <alignment horizontal="center"/>
      <protection/>
    </xf>
    <xf numFmtId="0" fontId="0" fillId="33" borderId="0" xfId="58" applyFont="1" applyFill="1" applyBorder="1" applyAlignment="1">
      <alignment horizontal="center"/>
      <protection/>
    </xf>
    <xf numFmtId="164" fontId="0" fillId="33" borderId="0" xfId="58" applyNumberFormat="1" applyFont="1" applyFill="1" applyBorder="1" applyAlignment="1">
      <alignment horizontal="center"/>
      <protection/>
    </xf>
    <xf numFmtId="1" fontId="0" fillId="33" borderId="0" xfId="58" applyNumberFormat="1" applyFont="1" applyFill="1" applyBorder="1" applyAlignment="1">
      <alignment horizontal="center"/>
      <protection/>
    </xf>
    <xf numFmtId="164" fontId="0" fillId="33" borderId="0" xfId="58" applyNumberFormat="1" applyFont="1" applyFill="1" applyAlignment="1">
      <alignment horizontal="center"/>
      <protection/>
    </xf>
    <xf numFmtId="167" fontId="0" fillId="33" borderId="0" xfId="58" applyNumberFormat="1" applyFont="1" applyFill="1" applyAlignment="1">
      <alignment horizontal="center"/>
      <protection/>
    </xf>
    <xf numFmtId="0" fontId="0" fillId="0" borderId="0" xfId="58" applyFont="1" applyBorder="1">
      <alignment/>
      <protection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9" fontId="0" fillId="0" borderId="0" xfId="0" applyNumberForma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burn and roofing history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UMP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 +d+v"/>
      <sheetName val="9- +d+v"/>
      <sheetName val="12- +d+v"/>
      <sheetName val="5- +v"/>
      <sheetName val="10- +v"/>
      <sheetName val="13- +v"/>
      <sheetName val="3- amb"/>
      <sheetName val="6- amb"/>
      <sheetName val="15- amb"/>
      <sheetName val="4- +d"/>
      <sheetName val="7- +d"/>
      <sheetName val="11- +d"/>
      <sheetName val="gauge99"/>
      <sheetName val="appl summ"/>
    </sheetNames>
    <sheetDataSet>
      <sheetData sheetId="8">
        <row r="4">
          <cell r="A4">
            <v>36272</v>
          </cell>
        </row>
        <row r="5">
          <cell r="A5">
            <v>36274</v>
          </cell>
        </row>
        <row r="7">
          <cell r="A7">
            <v>36275</v>
          </cell>
        </row>
        <row r="9">
          <cell r="A9">
            <v>36277</v>
          </cell>
        </row>
        <row r="12">
          <cell r="A12">
            <v>36284</v>
          </cell>
        </row>
        <row r="13">
          <cell r="A13">
            <v>36285</v>
          </cell>
        </row>
        <row r="15">
          <cell r="A15">
            <v>36291</v>
          </cell>
        </row>
        <row r="17">
          <cell r="A17">
            <v>36292</v>
          </cell>
        </row>
        <row r="19">
          <cell r="A19">
            <v>36294</v>
          </cell>
        </row>
        <row r="20">
          <cell r="A20">
            <v>36295</v>
          </cell>
        </row>
        <row r="22">
          <cell r="A22">
            <v>36297</v>
          </cell>
        </row>
        <row r="24">
          <cell r="A24">
            <v>36300</v>
          </cell>
        </row>
        <row r="26">
          <cell r="A26">
            <v>36303</v>
          </cell>
        </row>
        <row r="28">
          <cell r="A28">
            <v>36305</v>
          </cell>
        </row>
        <row r="32">
          <cell r="A32">
            <v>36310</v>
          </cell>
        </row>
        <row r="34">
          <cell r="A34">
            <v>36312</v>
          </cell>
        </row>
        <row r="36">
          <cell r="A36">
            <v>36314</v>
          </cell>
        </row>
        <row r="40">
          <cell r="A40">
            <v>36320</v>
          </cell>
        </row>
        <row r="41">
          <cell r="A41">
            <v>36321</v>
          </cell>
        </row>
        <row r="42">
          <cell r="A42">
            <v>36323</v>
          </cell>
        </row>
        <row r="44">
          <cell r="A44">
            <v>36324</v>
          </cell>
        </row>
        <row r="46">
          <cell r="A46">
            <v>36325</v>
          </cell>
        </row>
        <row r="47">
          <cell r="A47">
            <v>36327</v>
          </cell>
        </row>
        <row r="49">
          <cell r="A49">
            <v>36330</v>
          </cell>
        </row>
        <row r="51">
          <cell r="A51">
            <v>36333</v>
          </cell>
        </row>
        <row r="53">
          <cell r="A53">
            <v>36334</v>
          </cell>
        </row>
        <row r="55">
          <cell r="A55">
            <v>36338</v>
          </cell>
        </row>
        <row r="57">
          <cell r="A57">
            <v>36339</v>
          </cell>
        </row>
        <row r="65">
          <cell r="A65">
            <v>36350</v>
          </cell>
        </row>
        <row r="67">
          <cell r="A67">
            <v>36357</v>
          </cell>
        </row>
        <row r="69">
          <cell r="A69">
            <v>36358</v>
          </cell>
        </row>
        <row r="73">
          <cell r="A73">
            <v>36371</v>
          </cell>
        </row>
        <row r="75">
          <cell r="A75">
            <v>36372</v>
          </cell>
        </row>
        <row r="78">
          <cell r="A78">
            <v>36373</v>
          </cell>
        </row>
        <row r="81">
          <cell r="A81">
            <v>36374</v>
          </cell>
        </row>
        <row r="84">
          <cell r="A84">
            <v>36375</v>
          </cell>
        </row>
        <row r="86">
          <cell r="A86">
            <v>36383</v>
          </cell>
        </row>
        <row r="94">
          <cell r="A94">
            <v>36395</v>
          </cell>
        </row>
        <row r="96">
          <cell r="A96">
            <v>36403</v>
          </cell>
        </row>
        <row r="99">
          <cell r="A99">
            <v>36407</v>
          </cell>
        </row>
        <row r="101">
          <cell r="A101">
            <v>36408</v>
          </cell>
        </row>
        <row r="102">
          <cell r="A102">
            <v>36410</v>
          </cell>
        </row>
        <row r="104">
          <cell r="A104">
            <v>36415</v>
          </cell>
        </row>
        <row r="105">
          <cell r="A105">
            <v>36417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C1">
      <selection activeCell="C15" sqref="C15"/>
    </sheetView>
  </sheetViews>
  <sheetFormatPr defaultColWidth="9.140625" defaultRowHeight="12.75"/>
  <cols>
    <col min="1" max="1" width="9.140625" style="60" customWidth="1"/>
    <col min="2" max="2" width="13.421875" style="60" customWidth="1"/>
    <col min="3" max="4" width="14.421875" style="60" customWidth="1"/>
    <col min="5" max="5" width="14.28125" style="60" customWidth="1"/>
    <col min="6" max="16384" width="9.140625" style="60" customWidth="1"/>
  </cols>
  <sheetData>
    <row r="1" spans="1:5" ht="23.25" customHeight="1" thickBot="1">
      <c r="A1" s="57" t="s">
        <v>142</v>
      </c>
      <c r="B1" s="58" t="s">
        <v>143</v>
      </c>
      <c r="C1" s="58" t="s">
        <v>144</v>
      </c>
      <c r="D1" s="58" t="s">
        <v>145</v>
      </c>
      <c r="E1" s="59" t="s">
        <v>146</v>
      </c>
    </row>
    <row r="2" spans="1:5" ht="18" customHeight="1">
      <c r="A2" s="61">
        <v>1998</v>
      </c>
      <c r="B2" s="62">
        <v>38458</v>
      </c>
      <c r="C2" s="62">
        <v>38502</v>
      </c>
      <c r="D2" s="62">
        <v>38502</v>
      </c>
      <c r="E2" s="63">
        <v>38631</v>
      </c>
    </row>
    <row r="3" spans="1:5" ht="18" customHeight="1">
      <c r="A3" s="61">
        <v>1999</v>
      </c>
      <c r="B3" s="62">
        <v>38426</v>
      </c>
      <c r="C3" s="62">
        <v>38483</v>
      </c>
      <c r="D3" s="62">
        <v>38483</v>
      </c>
      <c r="E3" s="63">
        <v>38645</v>
      </c>
    </row>
    <row r="4" spans="1:5" ht="18" customHeight="1">
      <c r="A4" s="61">
        <v>2000</v>
      </c>
      <c r="B4" s="62">
        <v>38439</v>
      </c>
      <c r="C4" s="62">
        <v>38476</v>
      </c>
      <c r="D4" s="62">
        <v>38476</v>
      </c>
      <c r="E4" s="63">
        <v>38654</v>
      </c>
    </row>
    <row r="5" spans="1:5" ht="18" customHeight="1">
      <c r="A5" s="61">
        <v>2001</v>
      </c>
      <c r="B5" s="62">
        <v>38446</v>
      </c>
      <c r="C5" s="62">
        <v>38484</v>
      </c>
      <c r="D5" s="62">
        <v>38484</v>
      </c>
      <c r="E5" s="63">
        <v>38653</v>
      </c>
    </row>
    <row r="6" spans="1:5" ht="18" customHeight="1">
      <c r="A6" s="61">
        <v>2002</v>
      </c>
      <c r="B6" s="62">
        <v>38424</v>
      </c>
      <c r="C6" s="62">
        <v>38476</v>
      </c>
      <c r="D6" s="62">
        <v>38476</v>
      </c>
      <c r="E6" s="63">
        <v>38655</v>
      </c>
    </row>
    <row r="7" spans="1:5" ht="18" customHeight="1">
      <c r="A7" s="61">
        <v>2003</v>
      </c>
      <c r="B7" s="62">
        <v>38463</v>
      </c>
      <c r="C7" s="62">
        <v>38481</v>
      </c>
      <c r="D7" s="62">
        <v>38481</v>
      </c>
      <c r="E7" s="63">
        <v>38648</v>
      </c>
    </row>
    <row r="8" spans="1:5" ht="18" customHeight="1">
      <c r="A8" s="61">
        <v>2004</v>
      </c>
      <c r="B8" s="62">
        <v>38454</v>
      </c>
      <c r="C8" s="62">
        <v>38463</v>
      </c>
      <c r="D8" s="62">
        <v>38487</v>
      </c>
      <c r="E8" s="63">
        <v>38658</v>
      </c>
    </row>
    <row r="9" spans="1:5" ht="18" customHeight="1">
      <c r="A9" s="61">
        <v>2005</v>
      </c>
      <c r="B9" s="62">
        <v>38445</v>
      </c>
      <c r="C9" s="62">
        <v>38465</v>
      </c>
      <c r="D9" s="62">
        <v>38469</v>
      </c>
      <c r="E9" s="63">
        <v>38997</v>
      </c>
    </row>
    <row r="10" spans="1:5" ht="18" customHeight="1">
      <c r="A10" s="61">
        <v>2006</v>
      </c>
      <c r="B10" s="62">
        <v>38439</v>
      </c>
      <c r="C10" s="62">
        <v>39184</v>
      </c>
      <c r="D10" s="62">
        <v>38821</v>
      </c>
      <c r="E10" s="63">
        <v>39363</v>
      </c>
    </row>
    <row r="11" spans="1:5" ht="15">
      <c r="A11" s="206">
        <v>2007</v>
      </c>
      <c r="B11" s="207">
        <v>39155</v>
      </c>
      <c r="C11" s="207">
        <v>39190</v>
      </c>
      <c r="D11" s="207">
        <v>39200</v>
      </c>
      <c r="E11" s="208">
        <v>39733</v>
      </c>
    </row>
    <row r="12" spans="1:5" ht="15">
      <c r="A12" s="209">
        <v>2008</v>
      </c>
      <c r="B12" s="172" t="s">
        <v>234</v>
      </c>
      <c r="C12" s="210">
        <v>39561</v>
      </c>
      <c r="D12" s="210">
        <v>39576</v>
      </c>
      <c r="E12" s="211">
        <v>39723</v>
      </c>
    </row>
    <row r="13" spans="1:5" ht="15">
      <c r="A13" s="209">
        <v>2009</v>
      </c>
      <c r="B13" s="214">
        <v>39889</v>
      </c>
      <c r="C13" s="214" t="s">
        <v>235</v>
      </c>
      <c r="D13" s="214">
        <v>39944</v>
      </c>
      <c r="E13" s="214">
        <v>40073</v>
      </c>
    </row>
    <row r="14" spans="1:5" ht="15">
      <c r="A14" s="213">
        <v>2010</v>
      </c>
      <c r="B14" s="212">
        <v>40260</v>
      </c>
      <c r="C14" s="212">
        <v>40287</v>
      </c>
      <c r="D14" s="212">
        <v>40316</v>
      </c>
      <c r="E14" s="212">
        <v>40403</v>
      </c>
    </row>
  </sheetData>
  <sheetProtection/>
  <printOptions horizontalCentered="1"/>
  <pageMargins left="0.75" right="0.75" top="1.75" bottom="1" header="1" footer="0.5"/>
  <pageSetup horizontalDpi="600" verticalDpi="600" orientation="portrait" r:id="rId1"/>
  <headerFooter alignWithMargins="0">
    <oddHeader>&amp;CRaMP Burn and Treatment Initiation History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90"/>
  <sheetViews>
    <sheetView zoomScale="85" zoomScaleNormal="85" zoomScalePageLayoutView="0" workbookViewId="0" topLeftCell="A1">
      <pane ySplit="2" topLeftCell="A81" activePane="bottomLeft" state="frozen"/>
      <selection pane="topLeft" activeCell="A1" sqref="A1"/>
      <selection pane="bottomLeft" activeCell="F100" sqref="F100"/>
    </sheetView>
  </sheetViews>
  <sheetFormatPr defaultColWidth="9.140625" defaultRowHeight="12.75"/>
  <cols>
    <col min="1" max="1" width="9.421875" style="67" customWidth="1"/>
    <col min="2" max="2" width="6.140625" style="16" customWidth="1"/>
    <col min="3" max="3" width="10.8515625" style="22" customWidth="1"/>
    <col min="4" max="4" width="11.00390625" style="26" customWidth="1"/>
    <col min="5" max="5" width="13.421875" style="22" customWidth="1"/>
    <col min="6" max="6" width="11.57421875" style="67" customWidth="1"/>
    <col min="7" max="7" width="9.421875" style="22" customWidth="1"/>
    <col min="8" max="8" width="8.8515625" style="22" customWidth="1"/>
    <col min="9" max="9" width="11.00390625" style="22" customWidth="1"/>
    <col min="10" max="10" width="13.421875" style="16" customWidth="1"/>
    <col min="11" max="11" width="34.7109375" style="16" customWidth="1"/>
    <col min="12" max="16384" width="9.140625" style="16" customWidth="1"/>
  </cols>
  <sheetData>
    <row r="1" spans="1:12" ht="12.75">
      <c r="A1" s="45" t="s">
        <v>44</v>
      </c>
      <c r="B1" s="46" t="s">
        <v>99</v>
      </c>
      <c r="C1" s="47" t="s">
        <v>50</v>
      </c>
      <c r="D1" s="51" t="s">
        <v>102</v>
      </c>
      <c r="E1" s="47" t="s">
        <v>51</v>
      </c>
      <c r="F1" s="50" t="s">
        <v>77</v>
      </c>
      <c r="G1" s="83" t="s">
        <v>103</v>
      </c>
      <c r="H1" s="47" t="s">
        <v>51</v>
      </c>
      <c r="I1" s="47" t="s">
        <v>52</v>
      </c>
      <c r="J1" s="47" t="s">
        <v>104</v>
      </c>
      <c r="K1" s="46" t="s">
        <v>53</v>
      </c>
      <c r="L1" s="25"/>
    </row>
    <row r="2" spans="1:12" ht="13.5" thickBot="1">
      <c r="A2" s="52"/>
      <c r="B2" s="53" t="s">
        <v>100</v>
      </c>
      <c r="C2" s="54" t="s">
        <v>54</v>
      </c>
      <c r="D2" s="55" t="s">
        <v>78</v>
      </c>
      <c r="E2" s="54" t="s">
        <v>101</v>
      </c>
      <c r="F2" s="54" t="s">
        <v>55</v>
      </c>
      <c r="G2" s="52" t="s">
        <v>78</v>
      </c>
      <c r="H2" s="54" t="s">
        <v>52</v>
      </c>
      <c r="I2" s="54" t="s">
        <v>55</v>
      </c>
      <c r="J2" s="54" t="s">
        <v>78</v>
      </c>
      <c r="K2" s="53"/>
      <c r="L2" s="25"/>
    </row>
    <row r="3" spans="1:12" ht="12.75">
      <c r="A3" s="107">
        <v>38729</v>
      </c>
      <c r="C3">
        <v>0.5</v>
      </c>
      <c r="E3">
        <v>0.5</v>
      </c>
      <c r="H3">
        <v>0.5</v>
      </c>
      <c r="K3" t="s">
        <v>56</v>
      </c>
      <c r="L3" s="2"/>
    </row>
    <row r="4" spans="1:12" ht="12.75">
      <c r="A4" s="107">
        <v>38737</v>
      </c>
      <c r="C4">
        <v>4</v>
      </c>
      <c r="E4">
        <v>4</v>
      </c>
      <c r="H4">
        <v>4</v>
      </c>
      <c r="K4" t="s">
        <v>56</v>
      </c>
      <c r="L4" s="2"/>
    </row>
    <row r="5" spans="1:12" ht="12.75">
      <c r="A5" s="107">
        <v>38743</v>
      </c>
      <c r="C5">
        <v>0</v>
      </c>
      <c r="E5">
        <v>0</v>
      </c>
      <c r="H5">
        <v>0</v>
      </c>
      <c r="K5" t="s">
        <v>56</v>
      </c>
      <c r="L5" s="2"/>
    </row>
    <row r="6" spans="1:12" ht="12.75">
      <c r="A6" s="107">
        <v>38745</v>
      </c>
      <c r="C6">
        <v>5.4</v>
      </c>
      <c r="E6">
        <v>5.4</v>
      </c>
      <c r="H6">
        <v>5.4</v>
      </c>
      <c r="K6" t="s">
        <v>56</v>
      </c>
      <c r="L6" s="2"/>
    </row>
    <row r="7" spans="1:12" ht="12.75">
      <c r="A7" s="107">
        <v>38762</v>
      </c>
      <c r="C7">
        <v>0</v>
      </c>
      <c r="E7">
        <v>0</v>
      </c>
      <c r="H7">
        <v>0</v>
      </c>
      <c r="K7" t="s">
        <v>56</v>
      </c>
      <c r="L7" s="2"/>
    </row>
    <row r="8" spans="1:12" ht="12.75">
      <c r="A8" s="107">
        <v>38769</v>
      </c>
      <c r="C8">
        <v>0</v>
      </c>
      <c r="E8">
        <v>0</v>
      </c>
      <c r="H8">
        <v>0</v>
      </c>
      <c r="K8" t="s">
        <v>56</v>
      </c>
      <c r="L8" s="2"/>
    </row>
    <row r="9" spans="1:12" ht="12.75">
      <c r="A9" s="107">
        <v>38780</v>
      </c>
      <c r="C9">
        <v>10.5</v>
      </c>
      <c r="E9">
        <v>10.5</v>
      </c>
      <c r="H9">
        <v>10.5</v>
      </c>
      <c r="K9" t="s">
        <v>56</v>
      </c>
      <c r="L9" s="2"/>
    </row>
    <row r="10" spans="1:12" ht="12.75">
      <c r="A10" s="107">
        <v>38781</v>
      </c>
      <c r="C10">
        <v>1</v>
      </c>
      <c r="E10">
        <v>1</v>
      </c>
      <c r="H10">
        <v>1</v>
      </c>
      <c r="K10" t="s">
        <v>56</v>
      </c>
      <c r="L10" s="2"/>
    </row>
    <row r="11" spans="1:12" ht="12.75">
      <c r="A11" s="107">
        <v>38788</v>
      </c>
      <c r="C11">
        <v>1.8</v>
      </c>
      <c r="E11">
        <v>1.8</v>
      </c>
      <c r="H11">
        <v>1.8</v>
      </c>
      <c r="K11" t="s">
        <v>56</v>
      </c>
      <c r="L11" s="2"/>
    </row>
    <row r="12" spans="1:12" ht="12.75">
      <c r="A12" s="107">
        <v>38802</v>
      </c>
      <c r="C12">
        <v>7</v>
      </c>
      <c r="E12">
        <v>7</v>
      </c>
      <c r="H12">
        <v>7</v>
      </c>
      <c r="K12" t="s">
        <v>56</v>
      </c>
      <c r="L12" s="2"/>
    </row>
    <row r="13" spans="1:12" ht="12.75">
      <c r="A13" s="107">
        <v>38775</v>
      </c>
      <c r="C13">
        <v>0</v>
      </c>
      <c r="E13">
        <v>0</v>
      </c>
      <c r="H13">
        <v>0</v>
      </c>
      <c r="K13" t="s">
        <v>56</v>
      </c>
      <c r="L13" s="2"/>
    </row>
    <row r="14" spans="1:12" ht="12.75">
      <c r="A14" s="107">
        <v>38806</v>
      </c>
      <c r="C14">
        <v>18</v>
      </c>
      <c r="E14">
        <v>18</v>
      </c>
      <c r="H14">
        <v>18</v>
      </c>
      <c r="K14" t="s">
        <v>56</v>
      </c>
      <c r="L14" s="2"/>
    </row>
    <row r="15" spans="1:12" ht="12.75">
      <c r="A15" s="107">
        <v>38808</v>
      </c>
      <c r="C15">
        <v>15</v>
      </c>
      <c r="E15">
        <v>15</v>
      </c>
      <c r="H15">
        <v>15</v>
      </c>
      <c r="K15" t="s">
        <v>56</v>
      </c>
      <c r="L15" s="2"/>
    </row>
    <row r="16" spans="1:12" ht="12.75">
      <c r="A16" s="107">
        <v>38809</v>
      </c>
      <c r="C16">
        <v>1</v>
      </c>
      <c r="E16">
        <v>1</v>
      </c>
      <c r="H16">
        <v>1</v>
      </c>
      <c r="K16" t="s">
        <v>56</v>
      </c>
      <c r="L16" s="2"/>
    </row>
    <row r="17" spans="1:12" ht="12.75">
      <c r="A17" s="107">
        <v>38812</v>
      </c>
      <c r="C17">
        <v>3.1</v>
      </c>
      <c r="E17">
        <v>3.1</v>
      </c>
      <c r="H17">
        <v>3.1</v>
      </c>
      <c r="K17" t="s">
        <v>56</v>
      </c>
      <c r="L17" s="2"/>
    </row>
    <row r="18" spans="1:11" ht="12.75">
      <c r="A18" s="107">
        <v>38813</v>
      </c>
      <c r="C18" s="110">
        <v>1.8</v>
      </c>
      <c r="D18" s="1"/>
      <c r="E18" s="110">
        <v>1.8</v>
      </c>
      <c r="F18" s="110"/>
      <c r="G18" s="107"/>
      <c r="H18" s="110">
        <v>1.8</v>
      </c>
      <c r="I18" s="110"/>
      <c r="J18" s="110"/>
      <c r="K18" t="s">
        <v>56</v>
      </c>
    </row>
    <row r="19" spans="1:11" ht="12.75">
      <c r="A19" s="107">
        <v>38814</v>
      </c>
      <c r="C19" s="110">
        <v>6.2</v>
      </c>
      <c r="D19" s="1"/>
      <c r="E19" s="110">
        <v>6.2</v>
      </c>
      <c r="F19" s="110"/>
      <c r="G19" s="107"/>
      <c r="H19" s="110">
        <v>6.2</v>
      </c>
      <c r="I19" s="110"/>
      <c r="J19" s="110"/>
      <c r="K19" t="s">
        <v>56</v>
      </c>
    </row>
    <row r="20" spans="1:11" ht="12.75">
      <c r="A20" s="111">
        <v>38819</v>
      </c>
      <c r="B20" s="112"/>
      <c r="C20" s="113"/>
      <c r="D20" s="114"/>
      <c r="E20" s="113"/>
      <c r="F20" s="113"/>
      <c r="G20" s="111"/>
      <c r="H20" s="113"/>
      <c r="I20" s="113"/>
      <c r="J20" s="113"/>
      <c r="K20" s="112" t="s">
        <v>129</v>
      </c>
    </row>
    <row r="21" spans="1:11" ht="12.75">
      <c r="A21" s="67">
        <v>38821</v>
      </c>
      <c r="F21" s="22"/>
      <c r="G21" s="67"/>
      <c r="J21" s="22"/>
      <c r="K21" s="16" t="s">
        <v>130</v>
      </c>
    </row>
    <row r="22" spans="1:10" ht="12.75">
      <c r="A22" s="67">
        <v>38831</v>
      </c>
      <c r="B22" s="16" t="s">
        <v>79</v>
      </c>
      <c r="C22" s="22">
        <v>4.6</v>
      </c>
      <c r="D22" s="26">
        <v>70</v>
      </c>
      <c r="E22" s="22">
        <v>3.2</v>
      </c>
      <c r="F22" s="22">
        <v>73.5</v>
      </c>
      <c r="G22" s="67">
        <v>38833</v>
      </c>
      <c r="J22" s="22"/>
    </row>
    <row r="23" spans="1:10" ht="12.75">
      <c r="A23" s="67">
        <v>38834</v>
      </c>
      <c r="B23" s="16" t="s">
        <v>79</v>
      </c>
      <c r="C23" s="22">
        <v>43.9</v>
      </c>
      <c r="D23" s="26">
        <v>70</v>
      </c>
      <c r="E23" s="22">
        <v>30.7</v>
      </c>
      <c r="F23" s="22">
        <v>701.5</v>
      </c>
      <c r="G23" s="67">
        <v>38836</v>
      </c>
      <c r="J23" s="22"/>
    </row>
    <row r="24" spans="1:11" ht="12.75">
      <c r="A24" s="67">
        <v>38837</v>
      </c>
      <c r="B24" s="16" t="s">
        <v>79</v>
      </c>
      <c r="C24" s="22">
        <v>0.5</v>
      </c>
      <c r="F24" s="22"/>
      <c r="G24" s="67"/>
      <c r="J24" s="22"/>
      <c r="K24" s="16" t="s">
        <v>19</v>
      </c>
    </row>
    <row r="25" spans="1:10" ht="12.75">
      <c r="A25" s="67">
        <v>38840</v>
      </c>
      <c r="B25" s="16" t="s">
        <v>79</v>
      </c>
      <c r="C25" s="22">
        <v>6</v>
      </c>
      <c r="D25" s="26">
        <v>70</v>
      </c>
      <c r="E25" s="22">
        <v>4.2</v>
      </c>
      <c r="F25" s="22">
        <v>95.9</v>
      </c>
      <c r="G25" s="67">
        <v>38840</v>
      </c>
      <c r="J25" s="22"/>
    </row>
    <row r="26" spans="1:10" ht="12.75">
      <c r="A26" s="67">
        <v>38842</v>
      </c>
      <c r="B26" s="16" t="s">
        <v>80</v>
      </c>
      <c r="C26" s="22">
        <v>1.8</v>
      </c>
      <c r="D26" s="26">
        <v>70</v>
      </c>
      <c r="E26" s="22">
        <v>1.3</v>
      </c>
      <c r="F26" s="22"/>
      <c r="G26" s="67"/>
      <c r="J26" s="22"/>
    </row>
    <row r="27" spans="1:11" ht="12.75">
      <c r="A27" s="67">
        <v>38846</v>
      </c>
      <c r="B27" s="16" t="s">
        <v>81</v>
      </c>
      <c r="C27" s="85">
        <v>11.6</v>
      </c>
      <c r="D27" s="26">
        <v>70</v>
      </c>
      <c r="E27" s="85">
        <v>8.1</v>
      </c>
      <c r="F27" s="22">
        <v>213.8</v>
      </c>
      <c r="G27" s="67">
        <v>38846</v>
      </c>
      <c r="H27" s="85">
        <v>47.5</v>
      </c>
      <c r="I27" s="85">
        <v>1084</v>
      </c>
      <c r="J27" s="67">
        <v>38846</v>
      </c>
      <c r="K27" s="84" t="s">
        <v>82</v>
      </c>
    </row>
    <row r="28" spans="1:11" ht="12.75">
      <c r="A28" s="67">
        <v>38856</v>
      </c>
      <c r="B28" s="16" t="s">
        <v>79</v>
      </c>
      <c r="D28" s="26">
        <v>70</v>
      </c>
      <c r="E28" s="22">
        <v>15</v>
      </c>
      <c r="F28" s="22">
        <v>341.9</v>
      </c>
      <c r="G28" s="67">
        <v>38856</v>
      </c>
      <c r="J28" s="22"/>
      <c r="K28" s="16" t="s">
        <v>83</v>
      </c>
    </row>
    <row r="29" spans="1:11" ht="12.75">
      <c r="A29" s="67">
        <v>38862</v>
      </c>
      <c r="B29" s="16" t="s">
        <v>79</v>
      </c>
      <c r="C29" s="36"/>
      <c r="D29" s="26">
        <v>70</v>
      </c>
      <c r="E29" s="36">
        <v>10</v>
      </c>
      <c r="F29" s="22">
        <v>228.5</v>
      </c>
      <c r="G29" s="67">
        <v>38862</v>
      </c>
      <c r="H29" s="36">
        <v>40</v>
      </c>
      <c r="I29" s="36">
        <v>912.4</v>
      </c>
      <c r="J29" s="67">
        <v>38862</v>
      </c>
      <c r="K29" s="16" t="s">
        <v>83</v>
      </c>
    </row>
    <row r="30" spans="1:11" ht="12.75">
      <c r="A30" s="67">
        <v>38864</v>
      </c>
      <c r="B30" s="16" t="s">
        <v>84</v>
      </c>
      <c r="C30" s="22">
        <v>7.7</v>
      </c>
      <c r="D30" s="26">
        <v>70</v>
      </c>
      <c r="E30" s="22">
        <v>15</v>
      </c>
      <c r="F30" s="22">
        <v>341.9</v>
      </c>
      <c r="G30" s="67">
        <v>38864</v>
      </c>
      <c r="J30" s="22"/>
      <c r="K30" s="16" t="s">
        <v>85</v>
      </c>
    </row>
    <row r="31" spans="1:11" ht="12.75">
      <c r="A31" s="67">
        <v>38867</v>
      </c>
      <c r="B31" s="16" t="s">
        <v>86</v>
      </c>
      <c r="C31" s="36">
        <v>14.5</v>
      </c>
      <c r="D31" s="26">
        <v>70</v>
      </c>
      <c r="E31" s="36">
        <v>10.1</v>
      </c>
      <c r="F31" s="22">
        <v>231.7</v>
      </c>
      <c r="G31" s="67">
        <v>38867</v>
      </c>
      <c r="H31" s="36"/>
      <c r="I31" s="36"/>
      <c r="J31" s="36"/>
      <c r="K31" s="25"/>
    </row>
    <row r="32" spans="1:11" ht="12.75">
      <c r="A32" s="67">
        <v>38868</v>
      </c>
      <c r="B32" s="16" t="s">
        <v>87</v>
      </c>
      <c r="C32" s="36">
        <v>6.3</v>
      </c>
      <c r="E32" s="36"/>
      <c r="F32" s="22"/>
      <c r="G32" s="67"/>
      <c r="H32" s="36"/>
      <c r="I32" s="36"/>
      <c r="J32" s="36"/>
      <c r="K32" s="25"/>
    </row>
    <row r="33" spans="1:10" ht="12.75">
      <c r="A33" s="67">
        <v>38869</v>
      </c>
      <c r="B33" s="16" t="s">
        <v>80</v>
      </c>
      <c r="C33" s="22">
        <v>1.5</v>
      </c>
      <c r="F33" s="22"/>
      <c r="G33" s="67"/>
      <c r="J33" s="22"/>
    </row>
    <row r="34" spans="1:11" ht="12.75">
      <c r="A34" s="67">
        <v>38870</v>
      </c>
      <c r="B34" s="16" t="s">
        <v>87</v>
      </c>
      <c r="C34" s="22">
        <v>1.3</v>
      </c>
      <c r="D34" s="26">
        <v>70</v>
      </c>
      <c r="E34" s="22">
        <v>6.3</v>
      </c>
      <c r="F34" s="22">
        <v>145.3</v>
      </c>
      <c r="G34" s="67">
        <v>38870</v>
      </c>
      <c r="H34" s="36"/>
      <c r="I34" s="36"/>
      <c r="J34" s="36"/>
      <c r="K34" s="84" t="s">
        <v>88</v>
      </c>
    </row>
    <row r="35" spans="1:10" ht="12.75">
      <c r="A35" s="67">
        <v>38873</v>
      </c>
      <c r="B35" s="16" t="s">
        <v>79</v>
      </c>
      <c r="D35" s="26">
        <v>70</v>
      </c>
      <c r="F35" s="22"/>
      <c r="G35" s="67"/>
      <c r="H35" s="22">
        <v>16.5</v>
      </c>
      <c r="I35" s="22">
        <v>377.1</v>
      </c>
      <c r="J35" s="67">
        <v>38873</v>
      </c>
    </row>
    <row r="36" spans="1:11" ht="12.75">
      <c r="A36" s="67">
        <v>38878</v>
      </c>
      <c r="B36" s="16" t="s">
        <v>84</v>
      </c>
      <c r="C36" s="36">
        <v>6.9</v>
      </c>
      <c r="D36" s="26">
        <v>70</v>
      </c>
      <c r="E36" s="36">
        <v>4.8</v>
      </c>
      <c r="F36" s="22">
        <v>110.5</v>
      </c>
      <c r="G36" s="67">
        <v>38879</v>
      </c>
      <c r="H36" s="36"/>
      <c r="I36" s="36"/>
      <c r="J36" s="36"/>
      <c r="K36" s="104"/>
    </row>
    <row r="37" spans="1:11" ht="12.75">
      <c r="A37" s="67">
        <v>38883</v>
      </c>
      <c r="B37" s="16" t="s">
        <v>79</v>
      </c>
      <c r="D37" s="26">
        <v>70</v>
      </c>
      <c r="E37" s="36">
        <v>13.9</v>
      </c>
      <c r="F37" s="22">
        <v>317.3</v>
      </c>
      <c r="G37" s="67">
        <v>38883</v>
      </c>
      <c r="J37" s="22"/>
      <c r="K37" s="16" t="s">
        <v>83</v>
      </c>
    </row>
    <row r="38" spans="1:11" ht="12.75">
      <c r="A38" s="67">
        <v>38884</v>
      </c>
      <c r="B38" s="16" t="s">
        <v>81</v>
      </c>
      <c r="C38" s="22">
        <v>6.6</v>
      </c>
      <c r="D38" s="26">
        <v>70</v>
      </c>
      <c r="E38" s="36"/>
      <c r="F38" s="22"/>
      <c r="G38" s="67"/>
      <c r="J38" s="22"/>
      <c r="K38" s="16" t="s">
        <v>89</v>
      </c>
    </row>
    <row r="39" spans="1:11" ht="12.75">
      <c r="A39" s="67">
        <v>38885</v>
      </c>
      <c r="B39" s="16" t="s">
        <v>79</v>
      </c>
      <c r="C39" s="22">
        <v>17.6</v>
      </c>
      <c r="D39" s="26">
        <v>70</v>
      </c>
      <c r="E39" s="36">
        <v>3.1</v>
      </c>
      <c r="F39" s="22">
        <v>70.8</v>
      </c>
      <c r="G39" s="67">
        <v>38886</v>
      </c>
      <c r="J39" s="22"/>
      <c r="K39" s="16" t="s">
        <v>89</v>
      </c>
    </row>
    <row r="40" spans="1:10" ht="12.75">
      <c r="A40" s="67">
        <v>38888</v>
      </c>
      <c r="B40" s="16" t="s">
        <v>79</v>
      </c>
      <c r="C40" s="22">
        <v>1.9</v>
      </c>
      <c r="D40" s="26">
        <v>70</v>
      </c>
      <c r="E40" s="36"/>
      <c r="F40" s="22"/>
      <c r="G40" s="67"/>
      <c r="J40" s="22"/>
    </row>
    <row r="41" spans="1:11" ht="12.75">
      <c r="A41" s="67">
        <v>38889</v>
      </c>
      <c r="B41" s="16" t="s">
        <v>79</v>
      </c>
      <c r="C41" s="22">
        <v>4.9</v>
      </c>
      <c r="D41" s="26">
        <v>70</v>
      </c>
      <c r="E41" s="36">
        <v>4.7</v>
      </c>
      <c r="F41" s="22">
        <v>107.3</v>
      </c>
      <c r="G41" s="67">
        <v>38890</v>
      </c>
      <c r="H41" s="36"/>
      <c r="I41" s="36"/>
      <c r="J41" s="36"/>
      <c r="K41" s="84" t="s">
        <v>82</v>
      </c>
    </row>
    <row r="42" spans="1:10" ht="12.75">
      <c r="A42" s="67">
        <v>38892</v>
      </c>
      <c r="B42" s="16" t="s">
        <v>79</v>
      </c>
      <c r="D42" s="26">
        <v>70</v>
      </c>
      <c r="E42" s="36"/>
      <c r="F42" s="22"/>
      <c r="G42" s="67"/>
      <c r="H42" s="36">
        <v>26.5</v>
      </c>
      <c r="I42" s="36">
        <v>604.9</v>
      </c>
      <c r="J42" s="67">
        <v>38892</v>
      </c>
    </row>
    <row r="43" spans="1:10" ht="12.75">
      <c r="A43" s="67">
        <v>38893</v>
      </c>
      <c r="B43" s="16" t="s">
        <v>81</v>
      </c>
      <c r="C43" s="22">
        <v>3.2</v>
      </c>
      <c r="D43" s="26">
        <v>70</v>
      </c>
      <c r="E43" s="36"/>
      <c r="F43" s="22"/>
      <c r="G43" s="67"/>
      <c r="H43" s="36"/>
      <c r="I43" s="36"/>
      <c r="J43" s="36"/>
    </row>
    <row r="44" spans="1:10" ht="12.75">
      <c r="A44" s="67">
        <v>38895</v>
      </c>
      <c r="B44" s="16" t="s">
        <v>79</v>
      </c>
      <c r="C44" s="22">
        <v>0.6</v>
      </c>
      <c r="E44" s="36"/>
      <c r="F44" s="22"/>
      <c r="G44" s="67"/>
      <c r="H44" s="36"/>
      <c r="I44" s="36"/>
      <c r="J44" s="36"/>
    </row>
    <row r="45" spans="1:11" ht="12.75">
      <c r="A45" s="67">
        <v>38896</v>
      </c>
      <c r="B45" s="16" t="s">
        <v>87</v>
      </c>
      <c r="C45" s="36"/>
      <c r="D45" s="26">
        <v>70</v>
      </c>
      <c r="E45" s="36">
        <v>20</v>
      </c>
      <c r="F45" s="22">
        <v>456.6</v>
      </c>
      <c r="G45" s="67">
        <v>38896</v>
      </c>
      <c r="H45" s="36"/>
      <c r="I45" s="36"/>
      <c r="J45" s="36"/>
      <c r="K45" s="16" t="s">
        <v>85</v>
      </c>
    </row>
    <row r="46" spans="1:11" ht="12.75">
      <c r="A46" s="67">
        <v>38901</v>
      </c>
      <c r="B46" s="16" t="s">
        <v>90</v>
      </c>
      <c r="C46" s="36">
        <v>2.4</v>
      </c>
      <c r="E46" s="36"/>
      <c r="F46" s="22"/>
      <c r="G46" s="67"/>
      <c r="H46" s="36"/>
      <c r="J46" s="36"/>
      <c r="K46" s="25"/>
    </row>
    <row r="47" spans="1:11" ht="12.75">
      <c r="A47" s="67">
        <v>38902</v>
      </c>
      <c r="B47" s="16" t="s">
        <v>90</v>
      </c>
      <c r="C47" s="36">
        <v>40.4</v>
      </c>
      <c r="D47" s="26">
        <v>70</v>
      </c>
      <c r="E47" s="36">
        <v>30</v>
      </c>
      <c r="F47" s="22">
        <v>684.2</v>
      </c>
      <c r="G47" s="67">
        <v>38902</v>
      </c>
      <c r="H47" s="36"/>
      <c r="I47" s="36"/>
      <c r="J47" s="36"/>
      <c r="K47" s="84" t="s">
        <v>82</v>
      </c>
    </row>
    <row r="48" spans="1:11" ht="12.75">
      <c r="A48" s="67">
        <v>38907</v>
      </c>
      <c r="B48" s="16" t="s">
        <v>79</v>
      </c>
      <c r="C48" s="22">
        <v>10</v>
      </c>
      <c r="E48" s="36"/>
      <c r="F48" s="22"/>
      <c r="G48" s="67"/>
      <c r="H48" s="36"/>
      <c r="J48" s="36"/>
      <c r="K48" s="16" t="s">
        <v>131</v>
      </c>
    </row>
    <row r="49" spans="1:11" ht="12.75">
      <c r="A49" s="67">
        <v>38908</v>
      </c>
      <c r="B49" s="16" t="s">
        <v>87</v>
      </c>
      <c r="C49" s="22">
        <v>4.6</v>
      </c>
      <c r="E49" s="36"/>
      <c r="F49" s="22"/>
      <c r="G49" s="67"/>
      <c r="H49" s="36"/>
      <c r="J49" s="36"/>
      <c r="K49" s="16" t="s">
        <v>131</v>
      </c>
    </row>
    <row r="50" spans="1:11" ht="12.75">
      <c r="A50" s="67">
        <v>38909</v>
      </c>
      <c r="B50" s="16" t="s">
        <v>87</v>
      </c>
      <c r="C50" s="22">
        <v>2</v>
      </c>
      <c r="F50" s="22"/>
      <c r="G50" s="67"/>
      <c r="H50" s="36"/>
      <c r="J50" s="36"/>
      <c r="K50" s="16" t="s">
        <v>131</v>
      </c>
    </row>
    <row r="51" spans="1:11" ht="12.75">
      <c r="A51" s="67">
        <v>38912</v>
      </c>
      <c r="B51" s="16" t="s">
        <v>81</v>
      </c>
      <c r="C51" s="22">
        <v>9.2</v>
      </c>
      <c r="F51" s="22"/>
      <c r="G51" s="67"/>
      <c r="H51" s="36"/>
      <c r="J51" s="36"/>
      <c r="K51" s="16" t="s">
        <v>131</v>
      </c>
    </row>
    <row r="52" spans="1:11" ht="12.75">
      <c r="A52" s="67">
        <v>38916</v>
      </c>
      <c r="B52" s="16" t="s">
        <v>79</v>
      </c>
      <c r="D52" s="26">
        <v>70</v>
      </c>
      <c r="E52" s="22">
        <v>30</v>
      </c>
      <c r="F52" s="22">
        <v>684.8</v>
      </c>
      <c r="G52" s="67">
        <v>38916</v>
      </c>
      <c r="H52" s="36">
        <v>50</v>
      </c>
      <c r="I52" s="22">
        <v>1141.4</v>
      </c>
      <c r="J52" s="67">
        <v>38916</v>
      </c>
      <c r="K52" s="16" t="s">
        <v>85</v>
      </c>
    </row>
    <row r="53" spans="1:10" ht="12.75">
      <c r="A53" s="67">
        <v>38919</v>
      </c>
      <c r="B53" s="16" t="s">
        <v>87</v>
      </c>
      <c r="C53" s="22">
        <v>10</v>
      </c>
      <c r="D53" s="26">
        <v>70</v>
      </c>
      <c r="E53" s="22">
        <v>7</v>
      </c>
      <c r="F53" s="22">
        <v>159.8</v>
      </c>
      <c r="G53" s="67">
        <v>38919</v>
      </c>
      <c r="H53" s="36"/>
      <c r="J53" s="36"/>
    </row>
    <row r="54" spans="1:10" ht="12.75">
      <c r="A54" s="67">
        <v>38931</v>
      </c>
      <c r="B54" s="16" t="s">
        <v>80</v>
      </c>
      <c r="C54" s="22">
        <v>13.5</v>
      </c>
      <c r="D54" s="26">
        <v>70</v>
      </c>
      <c r="F54" s="22"/>
      <c r="G54" s="67"/>
      <c r="H54" s="36"/>
      <c r="J54" s="36"/>
    </row>
    <row r="55" spans="1:11" ht="12.75">
      <c r="A55" s="67">
        <v>38932</v>
      </c>
      <c r="B55" s="16" t="s">
        <v>80</v>
      </c>
      <c r="D55" s="26">
        <v>70</v>
      </c>
      <c r="E55" s="22">
        <v>20</v>
      </c>
      <c r="F55" s="22">
        <v>456.6</v>
      </c>
      <c r="G55" s="67">
        <v>38932</v>
      </c>
      <c r="H55" s="36"/>
      <c r="I55" s="36"/>
      <c r="J55" s="36"/>
      <c r="K55" s="16" t="s">
        <v>85</v>
      </c>
    </row>
    <row r="56" spans="1:10" ht="12.75">
      <c r="A56" s="67">
        <v>38937</v>
      </c>
      <c r="B56" s="16" t="s">
        <v>84</v>
      </c>
      <c r="D56" s="26">
        <v>70</v>
      </c>
      <c r="F56" s="22"/>
      <c r="G56" s="67"/>
      <c r="H56" s="36">
        <v>57</v>
      </c>
      <c r="I56" s="36">
        <v>1301.2</v>
      </c>
      <c r="J56" s="67">
        <v>38937</v>
      </c>
    </row>
    <row r="57" spans="1:10" ht="12.75">
      <c r="A57" s="67">
        <v>38939</v>
      </c>
      <c r="B57" s="16" t="s">
        <v>84</v>
      </c>
      <c r="C57" s="22">
        <v>5</v>
      </c>
      <c r="D57" s="26">
        <v>70</v>
      </c>
      <c r="E57" s="22">
        <v>3.5</v>
      </c>
      <c r="F57" s="22">
        <v>79.9</v>
      </c>
      <c r="G57" s="67">
        <v>38940</v>
      </c>
      <c r="J57" s="22"/>
    </row>
    <row r="58" spans="1:11" ht="12.75">
      <c r="A58" s="67">
        <v>38943</v>
      </c>
      <c r="B58" s="16" t="s">
        <v>79</v>
      </c>
      <c r="C58" s="22">
        <v>85.8</v>
      </c>
      <c r="D58" s="26">
        <v>70</v>
      </c>
      <c r="E58" s="22">
        <v>50</v>
      </c>
      <c r="F58" s="22">
        <v>1141.4</v>
      </c>
      <c r="G58" s="67">
        <v>38944</v>
      </c>
      <c r="J58" s="22"/>
      <c r="K58" s="16" t="s">
        <v>91</v>
      </c>
    </row>
    <row r="59" spans="1:10" ht="12.75">
      <c r="A59" s="67">
        <v>38946</v>
      </c>
      <c r="B59" s="16" t="s">
        <v>79</v>
      </c>
      <c r="C59" s="22">
        <v>19.9</v>
      </c>
      <c r="F59" s="22"/>
      <c r="G59" s="67"/>
      <c r="J59" s="22"/>
    </row>
    <row r="60" spans="1:10" ht="12.75">
      <c r="A60" s="67">
        <v>38947</v>
      </c>
      <c r="B60" s="16" t="s">
        <v>84</v>
      </c>
      <c r="C60" s="22">
        <v>3.1</v>
      </c>
      <c r="F60" s="22"/>
      <c r="G60" s="67"/>
      <c r="J60" s="22"/>
    </row>
    <row r="61" spans="1:11" ht="12.75">
      <c r="A61" s="67">
        <v>38948</v>
      </c>
      <c r="B61" s="16" t="s">
        <v>86</v>
      </c>
      <c r="C61" s="22">
        <v>45</v>
      </c>
      <c r="D61" s="26">
        <v>70</v>
      </c>
      <c r="E61" s="22">
        <v>20</v>
      </c>
      <c r="F61" s="22">
        <v>456.6</v>
      </c>
      <c r="G61" s="67">
        <v>38952</v>
      </c>
      <c r="J61" s="22"/>
      <c r="K61" s="16" t="s">
        <v>92</v>
      </c>
    </row>
    <row r="62" spans="1:11" ht="12.75">
      <c r="A62" s="67">
        <v>38954</v>
      </c>
      <c r="B62" s="16" t="s">
        <v>79</v>
      </c>
      <c r="C62" s="22">
        <v>34</v>
      </c>
      <c r="D62" s="26">
        <v>70</v>
      </c>
      <c r="E62" s="22">
        <v>18</v>
      </c>
      <c r="F62" s="22">
        <v>410.9</v>
      </c>
      <c r="G62" s="67">
        <v>38955</v>
      </c>
      <c r="H62" s="22">
        <v>73.5</v>
      </c>
      <c r="I62" s="22">
        <v>1677.8</v>
      </c>
      <c r="J62" s="67">
        <v>38955</v>
      </c>
      <c r="K62" s="16" t="s">
        <v>93</v>
      </c>
    </row>
    <row r="63" spans="1:11" ht="12.75">
      <c r="A63" s="67">
        <v>38956</v>
      </c>
      <c r="B63" s="16" t="s">
        <v>79</v>
      </c>
      <c r="C63" s="22">
        <v>25</v>
      </c>
      <c r="D63" s="26">
        <v>70</v>
      </c>
      <c r="E63" s="22">
        <v>8.75</v>
      </c>
      <c r="F63" s="22">
        <v>199.7</v>
      </c>
      <c r="G63" s="67">
        <v>38957</v>
      </c>
      <c r="H63" s="36"/>
      <c r="I63" s="36"/>
      <c r="J63" s="36"/>
      <c r="K63" s="16" t="s">
        <v>94</v>
      </c>
    </row>
    <row r="64" spans="1:10" ht="12.75">
      <c r="A64" s="67">
        <v>38959</v>
      </c>
      <c r="B64" s="16" t="s">
        <v>79</v>
      </c>
      <c r="D64" s="26">
        <v>70</v>
      </c>
      <c r="F64" s="22"/>
      <c r="G64" s="67"/>
      <c r="H64" s="22">
        <v>26.7</v>
      </c>
      <c r="I64" s="22">
        <v>609.5</v>
      </c>
      <c r="J64" s="67">
        <v>38959</v>
      </c>
    </row>
    <row r="65" spans="1:10" ht="12.75">
      <c r="A65" s="67">
        <v>38962</v>
      </c>
      <c r="B65" s="16" t="s">
        <v>79</v>
      </c>
      <c r="C65" s="22">
        <v>1.6</v>
      </c>
      <c r="F65" s="22"/>
      <c r="G65" s="67"/>
      <c r="J65" s="22"/>
    </row>
    <row r="66" spans="1:10" ht="12.75">
      <c r="A66" s="67">
        <v>38969</v>
      </c>
      <c r="B66" s="16" t="s">
        <v>95</v>
      </c>
      <c r="C66" s="22">
        <v>7.5</v>
      </c>
      <c r="E66" s="36"/>
      <c r="F66" s="22"/>
      <c r="G66" s="67"/>
      <c r="J66" s="22"/>
    </row>
    <row r="67" spans="1:11" ht="12.75">
      <c r="A67" s="67">
        <v>38971</v>
      </c>
      <c r="B67" s="16" t="s">
        <v>96</v>
      </c>
      <c r="C67" s="22">
        <v>15.8</v>
      </c>
      <c r="D67" s="26">
        <v>70</v>
      </c>
      <c r="E67" s="22">
        <v>17.4</v>
      </c>
      <c r="F67" s="22">
        <v>398.3</v>
      </c>
      <c r="G67" s="67">
        <v>38972</v>
      </c>
      <c r="H67" s="36"/>
      <c r="I67" s="36"/>
      <c r="J67" s="36"/>
      <c r="K67" s="84" t="s">
        <v>88</v>
      </c>
    </row>
    <row r="68" spans="1:10" ht="12.75">
      <c r="A68" s="67">
        <v>38977</v>
      </c>
      <c r="B68" s="16" t="s">
        <v>79</v>
      </c>
      <c r="C68" s="22">
        <v>10</v>
      </c>
      <c r="D68" s="26">
        <v>70</v>
      </c>
      <c r="E68" s="22">
        <v>7</v>
      </c>
      <c r="F68" s="22">
        <v>159.8</v>
      </c>
      <c r="G68" s="67">
        <v>38978</v>
      </c>
      <c r="J68" s="22"/>
    </row>
    <row r="69" spans="1:11" ht="12.75">
      <c r="A69" s="67">
        <v>38981</v>
      </c>
      <c r="B69" s="16" t="s">
        <v>79</v>
      </c>
      <c r="C69" s="22">
        <v>7.8</v>
      </c>
      <c r="F69" s="22"/>
      <c r="G69" s="67"/>
      <c r="J69" s="22"/>
      <c r="K69" s="16" t="s">
        <v>97</v>
      </c>
    </row>
    <row r="70" spans="1:10" ht="12.75">
      <c r="A70" s="67">
        <v>38982</v>
      </c>
      <c r="B70" s="16" t="s">
        <v>79</v>
      </c>
      <c r="D70" s="26">
        <v>70</v>
      </c>
      <c r="F70" s="22"/>
      <c r="G70" s="67"/>
      <c r="H70" s="22">
        <v>24.4</v>
      </c>
      <c r="I70" s="22">
        <v>557</v>
      </c>
      <c r="J70" s="67">
        <v>38982</v>
      </c>
    </row>
    <row r="71" spans="1:11" ht="12.75">
      <c r="A71" s="86">
        <v>38983</v>
      </c>
      <c r="B71" s="105" t="s">
        <v>79</v>
      </c>
      <c r="C71" s="23">
        <v>2.3</v>
      </c>
      <c r="E71" s="23"/>
      <c r="F71" s="23"/>
      <c r="G71" s="86"/>
      <c r="H71" s="23"/>
      <c r="I71" s="23"/>
      <c r="J71" s="23"/>
      <c r="K71" s="105" t="s">
        <v>97</v>
      </c>
    </row>
    <row r="72" spans="1:11" ht="13.5" thickBot="1">
      <c r="A72" s="69">
        <v>38996</v>
      </c>
      <c r="B72" s="19"/>
      <c r="C72" s="37"/>
      <c r="D72" s="32"/>
      <c r="E72" s="37"/>
      <c r="F72" s="37"/>
      <c r="G72" s="69"/>
      <c r="H72" s="37"/>
      <c r="I72" s="37"/>
      <c r="J72" s="37"/>
      <c r="K72" s="90" t="s">
        <v>98</v>
      </c>
    </row>
    <row r="73" spans="1:11" ht="12.75">
      <c r="A73" s="107">
        <v>38999</v>
      </c>
      <c r="C73">
        <v>0.5</v>
      </c>
      <c r="D73" s="1"/>
      <c r="E73">
        <v>0.5</v>
      </c>
      <c r="F73" s="107"/>
      <c r="G73" s="110"/>
      <c r="H73">
        <v>0.5</v>
      </c>
      <c r="I73" s="110"/>
      <c r="K73" t="s">
        <v>56</v>
      </c>
    </row>
    <row r="74" spans="1:11" ht="12.75">
      <c r="A74" s="107">
        <v>39000</v>
      </c>
      <c r="C74">
        <v>8.5</v>
      </c>
      <c r="D74" s="1"/>
      <c r="E74">
        <v>8.5</v>
      </c>
      <c r="F74" s="107"/>
      <c r="G74" s="110"/>
      <c r="H74">
        <v>8.5</v>
      </c>
      <c r="I74" s="110"/>
      <c r="K74" t="s">
        <v>56</v>
      </c>
    </row>
    <row r="75" spans="1:11" ht="12.75">
      <c r="A75" s="107">
        <v>39005</v>
      </c>
      <c r="C75">
        <v>3.5</v>
      </c>
      <c r="D75" s="1"/>
      <c r="E75">
        <v>3.5</v>
      </c>
      <c r="F75" s="107"/>
      <c r="G75" s="110"/>
      <c r="H75">
        <v>3.5</v>
      </c>
      <c r="I75" s="110"/>
      <c r="K75" t="s">
        <v>56</v>
      </c>
    </row>
    <row r="76" spans="1:11" ht="12.75">
      <c r="A76" s="107">
        <v>39048</v>
      </c>
      <c r="C76">
        <v>2.8</v>
      </c>
      <c r="D76" s="1"/>
      <c r="E76">
        <v>2.8</v>
      </c>
      <c r="F76" s="107"/>
      <c r="G76" s="110"/>
      <c r="H76">
        <v>2.8</v>
      </c>
      <c r="I76" s="110"/>
      <c r="K76" t="s">
        <v>56</v>
      </c>
    </row>
    <row r="77" spans="1:11" ht="12.75">
      <c r="A77" s="107">
        <v>39049</v>
      </c>
      <c r="C77">
        <v>0</v>
      </c>
      <c r="D77" s="1"/>
      <c r="E77">
        <v>0</v>
      </c>
      <c r="F77" s="107"/>
      <c r="G77" s="110"/>
      <c r="H77">
        <v>0</v>
      </c>
      <c r="I77" s="110"/>
      <c r="K77" t="s">
        <v>56</v>
      </c>
    </row>
    <row r="78" spans="1:11" ht="12.75">
      <c r="A78" s="107">
        <v>39056</v>
      </c>
      <c r="C78">
        <v>0</v>
      </c>
      <c r="D78" s="1"/>
      <c r="E78">
        <v>0</v>
      </c>
      <c r="F78" s="107"/>
      <c r="G78" s="110"/>
      <c r="H78">
        <v>0</v>
      </c>
      <c r="I78" s="110"/>
      <c r="K78" t="s">
        <v>56</v>
      </c>
    </row>
    <row r="79" spans="1:11" ht="12.75">
      <c r="A79" s="107">
        <v>39063</v>
      </c>
      <c r="C79">
        <v>0</v>
      </c>
      <c r="D79" s="1"/>
      <c r="E79">
        <v>0</v>
      </c>
      <c r="F79" s="107"/>
      <c r="G79" s="110"/>
      <c r="H79">
        <v>0</v>
      </c>
      <c r="I79" s="110"/>
      <c r="K79" t="s">
        <v>56</v>
      </c>
    </row>
    <row r="80" spans="1:11" ht="12.75">
      <c r="A80" s="107">
        <v>39071</v>
      </c>
      <c r="C80">
        <v>15</v>
      </c>
      <c r="D80" s="1"/>
      <c r="E80">
        <v>15</v>
      </c>
      <c r="F80" s="107"/>
      <c r="G80" s="110"/>
      <c r="H80">
        <v>15</v>
      </c>
      <c r="I80" s="110"/>
      <c r="K80" t="s">
        <v>56</v>
      </c>
    </row>
    <row r="81" spans="1:11" ht="12.75">
      <c r="A81" s="107">
        <v>39080</v>
      </c>
      <c r="C81">
        <v>4.5</v>
      </c>
      <c r="D81" s="1"/>
      <c r="E81">
        <v>4.5</v>
      </c>
      <c r="F81" s="107"/>
      <c r="G81" s="110"/>
      <c r="H81">
        <v>4.5</v>
      </c>
      <c r="I81" s="110"/>
      <c r="K81" t="s">
        <v>56</v>
      </c>
    </row>
    <row r="82" spans="1:11" ht="12.75">
      <c r="A82" s="107">
        <v>39081</v>
      </c>
      <c r="C82">
        <v>14.2</v>
      </c>
      <c r="D82" s="1"/>
      <c r="E82">
        <v>14.2</v>
      </c>
      <c r="F82" s="107"/>
      <c r="G82" s="110"/>
      <c r="H82">
        <v>14.2</v>
      </c>
      <c r="I82" s="110"/>
      <c r="K82" t="s">
        <v>56</v>
      </c>
    </row>
    <row r="83" spans="1:11" ht="12.75">
      <c r="A83" s="107">
        <v>39082</v>
      </c>
      <c r="C83">
        <v>4.8</v>
      </c>
      <c r="D83" s="1"/>
      <c r="E83">
        <v>4.8</v>
      </c>
      <c r="F83" s="107"/>
      <c r="G83" s="110"/>
      <c r="H83">
        <v>4.8</v>
      </c>
      <c r="I83" s="110"/>
      <c r="K83" t="s">
        <v>56</v>
      </c>
    </row>
    <row r="84" spans="1:10" ht="12.75">
      <c r="A84" s="70" t="s">
        <v>43</v>
      </c>
      <c r="B84" s="43"/>
      <c r="C84" s="42">
        <f>SUM(C20:C71)</f>
        <v>496.3</v>
      </c>
      <c r="D84" s="76"/>
      <c r="E84" s="42">
        <f>SUM(E20:E71)</f>
        <v>362.04999999999995</v>
      </c>
      <c r="F84" s="42">
        <f>SUM(F20:F71)</f>
        <v>8268.5</v>
      </c>
      <c r="G84" s="70"/>
      <c r="H84" s="42">
        <f>SUM(H20:H71)</f>
        <v>362.09999999999997</v>
      </c>
      <c r="I84" s="42">
        <f>SUM(I20:I71)</f>
        <v>8265.3</v>
      </c>
      <c r="J84" s="22"/>
    </row>
    <row r="85" spans="2:10" ht="12.75">
      <c r="B85" s="106"/>
      <c r="C85" s="81"/>
      <c r="D85" s="80"/>
      <c r="E85" s="81"/>
      <c r="F85" s="81"/>
      <c r="G85" s="67"/>
      <c r="J85" s="22"/>
    </row>
    <row r="87" ht="12.75">
      <c r="A87" s="67" t="s">
        <v>132</v>
      </c>
    </row>
    <row r="89" spans="1:8" ht="12.75">
      <c r="A89" s="41" t="s">
        <v>159</v>
      </c>
      <c r="C89" s="22">
        <f>SUM(C25:C71)</f>
        <v>447.3</v>
      </c>
      <c r="E89" s="22">
        <f>SUM(E25:E71)+34</f>
        <v>362.15</v>
      </c>
      <c r="H89" s="22">
        <f>SUM(H25:H71)</f>
        <v>362.09999999999997</v>
      </c>
    </row>
    <row r="90" spans="1:8" ht="12.75">
      <c r="A90" s="41" t="s">
        <v>160</v>
      </c>
      <c r="C90" s="22">
        <f>SUM(C3:C83)</f>
        <v>625.3999999999999</v>
      </c>
      <c r="E90" s="22">
        <f>SUM(E3:E83)</f>
        <v>491.15000000000003</v>
      </c>
      <c r="H90" s="22">
        <f>SUM(H3:H83)</f>
        <v>491.2</v>
      </c>
    </row>
  </sheetData>
  <sheetProtection/>
  <printOptions gridLines="1" horizontalCentered="1"/>
  <pageMargins left="0.25" right="0.25" top="1" bottom="0.5" header="0.5" footer="0.25"/>
  <pageSetup horizontalDpi="600" verticalDpi="600" orientation="portrait" scale="70" r:id="rId1"/>
  <headerFooter alignWithMargins="0">
    <oddHeader>&amp;C&amp;F&amp;RPage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8"/>
  <sheetViews>
    <sheetView zoomScalePageLayoutView="0" workbookViewId="0" topLeftCell="A1">
      <pane ySplit="2" topLeftCell="A98" activePane="bottomLeft" state="frozen"/>
      <selection pane="topLeft" activeCell="A1" sqref="A1"/>
      <selection pane="bottomLeft" activeCell="F144" sqref="F144"/>
    </sheetView>
  </sheetViews>
  <sheetFormatPr defaultColWidth="9.140625" defaultRowHeight="12.75"/>
  <cols>
    <col min="1" max="1" width="9.421875" style="67" customWidth="1"/>
    <col min="2" max="2" width="6.140625" style="16" customWidth="1"/>
    <col min="3" max="3" width="10.8515625" style="22" customWidth="1"/>
    <col min="4" max="4" width="11.00390625" style="26" customWidth="1"/>
    <col min="5" max="5" width="13.421875" style="22" customWidth="1"/>
    <col min="6" max="6" width="11.57421875" style="67" customWidth="1"/>
    <col min="7" max="7" width="9.421875" style="22" customWidth="1"/>
    <col min="8" max="8" width="8.8515625" style="22" customWidth="1"/>
    <col min="9" max="9" width="11.00390625" style="22" customWidth="1"/>
    <col min="10" max="10" width="13.421875" style="64" customWidth="1"/>
    <col min="11" max="11" width="34.7109375" style="16" customWidth="1"/>
  </cols>
  <sheetData>
    <row r="1" spans="1:13" s="16" customFormat="1" ht="12.75">
      <c r="A1" s="140" t="s">
        <v>44</v>
      </c>
      <c r="B1" s="141" t="s">
        <v>99</v>
      </c>
      <c r="C1" s="142" t="s">
        <v>50</v>
      </c>
      <c r="D1" s="143" t="s">
        <v>102</v>
      </c>
      <c r="E1" s="142" t="s">
        <v>51</v>
      </c>
      <c r="F1" s="144" t="s">
        <v>77</v>
      </c>
      <c r="G1" s="145" t="s">
        <v>103</v>
      </c>
      <c r="H1" s="142" t="s">
        <v>51</v>
      </c>
      <c r="I1" s="142" t="s">
        <v>52</v>
      </c>
      <c r="J1" s="175" t="s">
        <v>104</v>
      </c>
      <c r="K1" s="141" t="s">
        <v>53</v>
      </c>
      <c r="M1" s="25"/>
    </row>
    <row r="2" spans="1:13" s="16" customFormat="1" ht="13.5" thickBot="1">
      <c r="A2" s="146"/>
      <c r="B2" s="147" t="s">
        <v>100</v>
      </c>
      <c r="C2" s="148" t="s">
        <v>54</v>
      </c>
      <c r="D2" s="149" t="s">
        <v>78</v>
      </c>
      <c r="E2" s="148" t="s">
        <v>101</v>
      </c>
      <c r="F2" s="148" t="s">
        <v>55</v>
      </c>
      <c r="G2" s="146" t="s">
        <v>78</v>
      </c>
      <c r="H2" s="148" t="s">
        <v>52</v>
      </c>
      <c r="I2" s="148" t="s">
        <v>55</v>
      </c>
      <c r="J2" s="176" t="s">
        <v>78</v>
      </c>
      <c r="K2" s="147"/>
      <c r="M2" s="25"/>
    </row>
    <row r="3" spans="1:13" s="16" customFormat="1" ht="12.75">
      <c r="A3" s="150">
        <v>39084</v>
      </c>
      <c r="B3"/>
      <c r="C3">
        <v>0</v>
      </c>
      <c r="E3">
        <v>0</v>
      </c>
      <c r="H3">
        <v>0</v>
      </c>
      <c r="J3" s="64"/>
      <c r="M3" s="25"/>
    </row>
    <row r="4" spans="1:13" s="16" customFormat="1" ht="12.75">
      <c r="A4" s="150">
        <v>39095</v>
      </c>
      <c r="B4"/>
      <c r="C4">
        <v>0.6</v>
      </c>
      <c r="E4">
        <v>0.6</v>
      </c>
      <c r="H4">
        <v>0.6</v>
      </c>
      <c r="J4" s="64"/>
      <c r="M4" s="25"/>
    </row>
    <row r="5" spans="1:13" s="16" customFormat="1" ht="12.75">
      <c r="A5" s="150">
        <v>39096</v>
      </c>
      <c r="B5"/>
      <c r="C5">
        <v>6.1</v>
      </c>
      <c r="E5">
        <v>6.1</v>
      </c>
      <c r="H5">
        <v>6.1</v>
      </c>
      <c r="J5" s="64"/>
      <c r="M5" s="25"/>
    </row>
    <row r="6" spans="1:13" s="16" customFormat="1" ht="12.75">
      <c r="A6" s="150">
        <v>39102</v>
      </c>
      <c r="B6"/>
      <c r="C6">
        <v>8.3</v>
      </c>
      <c r="E6">
        <v>8.3</v>
      </c>
      <c r="H6">
        <v>8.3</v>
      </c>
      <c r="J6" s="64"/>
      <c r="M6" s="25"/>
    </row>
    <row r="7" spans="1:13" s="16" customFormat="1" ht="12.75">
      <c r="A7" s="150">
        <v>39103</v>
      </c>
      <c r="B7"/>
      <c r="C7">
        <v>2.1</v>
      </c>
      <c r="E7">
        <v>2.1</v>
      </c>
      <c r="H7">
        <v>2.1</v>
      </c>
      <c r="J7" s="64"/>
      <c r="M7" s="25"/>
    </row>
    <row r="8" spans="1:13" s="16" customFormat="1" ht="12.75">
      <c r="A8" s="150">
        <v>39107</v>
      </c>
      <c r="B8"/>
      <c r="C8">
        <v>0</v>
      </c>
      <c r="E8">
        <v>0</v>
      </c>
      <c r="H8">
        <v>0</v>
      </c>
      <c r="J8" s="64"/>
      <c r="M8" s="25"/>
    </row>
    <row r="9" spans="1:13" s="16" customFormat="1" ht="12.75">
      <c r="A9" s="150">
        <v>39113</v>
      </c>
      <c r="B9"/>
      <c r="C9">
        <v>1</v>
      </c>
      <c r="E9">
        <v>1</v>
      </c>
      <c r="H9">
        <v>1</v>
      </c>
      <c r="J9" s="64"/>
      <c r="M9" s="25"/>
    </row>
    <row r="10" spans="1:13" s="16" customFormat="1" ht="12.75">
      <c r="A10" s="150">
        <v>39125</v>
      </c>
      <c r="B10"/>
      <c r="C10">
        <v>16.9</v>
      </c>
      <c r="E10">
        <v>16.9</v>
      </c>
      <c r="H10">
        <v>16.9</v>
      </c>
      <c r="J10" s="64"/>
      <c r="M10" s="25"/>
    </row>
    <row r="11" spans="1:13" s="16" customFormat="1" ht="12.75">
      <c r="A11" s="150">
        <v>39126</v>
      </c>
      <c r="B11"/>
      <c r="C11">
        <v>0.9</v>
      </c>
      <c r="E11">
        <v>0.9</v>
      </c>
      <c r="H11">
        <v>0.9</v>
      </c>
      <c r="J11" s="64"/>
      <c r="M11" s="25"/>
    </row>
    <row r="12" spans="1:13" s="16" customFormat="1" ht="12.75">
      <c r="A12" s="150">
        <v>39129</v>
      </c>
      <c r="B12"/>
      <c r="C12">
        <v>2.4</v>
      </c>
      <c r="E12">
        <v>2.4</v>
      </c>
      <c r="H12">
        <v>2.4</v>
      </c>
      <c r="J12" s="64"/>
      <c r="M12" s="25"/>
    </row>
    <row r="13" spans="1:13" s="16" customFormat="1" ht="12.75">
      <c r="A13" s="150">
        <v>39137</v>
      </c>
      <c r="B13"/>
      <c r="C13">
        <v>4.2</v>
      </c>
      <c r="E13">
        <v>4.2</v>
      </c>
      <c r="H13">
        <v>4.2</v>
      </c>
      <c r="J13" s="64"/>
      <c r="M13" s="25"/>
    </row>
    <row r="14" spans="1:13" s="16" customFormat="1" ht="12.75">
      <c r="A14" s="150">
        <v>39142</v>
      </c>
      <c r="B14"/>
      <c r="C14">
        <v>4.5</v>
      </c>
      <c r="E14">
        <v>4.5</v>
      </c>
      <c r="H14">
        <v>4.5</v>
      </c>
      <c r="J14" s="64"/>
      <c r="M14" s="25"/>
    </row>
    <row r="15" spans="1:13" s="16" customFormat="1" ht="12.75">
      <c r="A15" s="150">
        <v>39150</v>
      </c>
      <c r="B15"/>
      <c r="C15">
        <v>1.9</v>
      </c>
      <c r="E15">
        <v>1.9</v>
      </c>
      <c r="H15">
        <v>1.9</v>
      </c>
      <c r="J15" s="64"/>
      <c r="M15" s="25"/>
    </row>
    <row r="16" spans="1:13" s="16" customFormat="1" ht="12.75">
      <c r="A16" s="150">
        <v>39152</v>
      </c>
      <c r="B16"/>
      <c r="C16">
        <v>2.5</v>
      </c>
      <c r="E16">
        <v>2.5</v>
      </c>
      <c r="H16">
        <v>2.5</v>
      </c>
      <c r="J16" s="64"/>
      <c r="M16" s="25"/>
    </row>
    <row r="17" spans="1:13" s="16" customFormat="1" ht="12.75">
      <c r="A17" s="150">
        <v>39154</v>
      </c>
      <c r="B17"/>
      <c r="C17">
        <v>0</v>
      </c>
      <c r="E17">
        <v>0</v>
      </c>
      <c r="H17">
        <v>0</v>
      </c>
      <c r="J17" s="64"/>
      <c r="M17" s="25"/>
    </row>
    <row r="18" spans="1:13" s="16" customFormat="1" ht="12.75">
      <c r="A18" s="150">
        <v>39163</v>
      </c>
      <c r="B18"/>
      <c r="C18">
        <v>16</v>
      </c>
      <c r="E18">
        <v>16</v>
      </c>
      <c r="H18">
        <v>16</v>
      </c>
      <c r="J18" s="64"/>
      <c r="M18" s="25"/>
    </row>
    <row r="19" spans="1:13" s="16" customFormat="1" ht="12.75">
      <c r="A19" s="150">
        <v>39164</v>
      </c>
      <c r="B19"/>
      <c r="C19">
        <v>24</v>
      </c>
      <c r="E19">
        <v>24</v>
      </c>
      <c r="H19">
        <v>24</v>
      </c>
      <c r="J19" s="64"/>
      <c r="M19" s="25"/>
    </row>
    <row r="20" spans="1:13" s="16" customFormat="1" ht="12.75">
      <c r="A20" s="150">
        <v>39165</v>
      </c>
      <c r="B20"/>
      <c r="C20">
        <v>2.5</v>
      </c>
      <c r="E20">
        <v>2.5</v>
      </c>
      <c r="H20">
        <v>2.5</v>
      </c>
      <c r="J20" s="64"/>
      <c r="M20" s="25"/>
    </row>
    <row r="21" spans="1:13" s="16" customFormat="1" ht="12.75">
      <c r="A21" s="150">
        <v>39167</v>
      </c>
      <c r="B21"/>
      <c r="C21">
        <v>0.5</v>
      </c>
      <c r="E21">
        <v>0.5</v>
      </c>
      <c r="H21">
        <v>0.5</v>
      </c>
      <c r="J21" s="64"/>
      <c r="M21" s="25"/>
    </row>
    <row r="22" spans="1:13" s="16" customFormat="1" ht="12.75">
      <c r="A22" s="150">
        <v>39168</v>
      </c>
      <c r="B22"/>
      <c r="C22">
        <v>14.5</v>
      </c>
      <c r="E22">
        <v>14.5</v>
      </c>
      <c r="H22">
        <v>14.5</v>
      </c>
      <c r="J22" s="64"/>
      <c r="M22" s="25"/>
    </row>
    <row r="23" spans="1:13" s="16" customFormat="1" ht="12.75">
      <c r="A23" s="150">
        <v>39170</v>
      </c>
      <c r="B23"/>
      <c r="C23">
        <v>8.5</v>
      </c>
      <c r="E23">
        <v>8.5</v>
      </c>
      <c r="H23">
        <v>8.5</v>
      </c>
      <c r="J23" s="64"/>
      <c r="M23" s="25"/>
    </row>
    <row r="24" spans="1:13" s="16" customFormat="1" ht="12.75">
      <c r="A24" s="150">
        <v>39171</v>
      </c>
      <c r="B24"/>
      <c r="C24">
        <v>42.5</v>
      </c>
      <c r="E24">
        <v>42.5</v>
      </c>
      <c r="H24">
        <v>42.5</v>
      </c>
      <c r="J24" s="64"/>
      <c r="M24" s="25"/>
    </row>
    <row r="25" spans="1:13" s="16" customFormat="1" ht="12.75">
      <c r="A25" s="150">
        <v>39172</v>
      </c>
      <c r="B25"/>
      <c r="C25">
        <v>3.5</v>
      </c>
      <c r="E25">
        <v>3.5</v>
      </c>
      <c r="H25">
        <v>3.5</v>
      </c>
      <c r="J25" s="64"/>
      <c r="M25" s="25"/>
    </row>
    <row r="26" spans="1:13" s="16" customFormat="1" ht="12.75">
      <c r="A26" s="150">
        <v>39177</v>
      </c>
      <c r="B26"/>
      <c r="C26">
        <v>0.2</v>
      </c>
      <c r="E26">
        <v>0.2</v>
      </c>
      <c r="H26">
        <v>0.2</v>
      </c>
      <c r="J26" s="64"/>
      <c r="M26" s="25"/>
    </row>
    <row r="27" spans="1:13" s="16" customFormat="1" ht="12.75">
      <c r="A27" s="150">
        <v>39182</v>
      </c>
      <c r="B27"/>
      <c r="C27">
        <v>19.4</v>
      </c>
      <c r="E27">
        <v>19.4</v>
      </c>
      <c r="H27">
        <v>19.4</v>
      </c>
      <c r="J27" s="64"/>
      <c r="M27" s="25"/>
    </row>
    <row r="28" spans="1:13" s="16" customFormat="1" ht="12.75">
      <c r="A28" s="150">
        <v>39183</v>
      </c>
      <c r="B28"/>
      <c r="C28">
        <v>3.1</v>
      </c>
      <c r="E28">
        <v>3.1</v>
      </c>
      <c r="H28">
        <v>3.1</v>
      </c>
      <c r="J28" s="64"/>
      <c r="M28" s="25"/>
    </row>
    <row r="29" spans="1:13" s="16" customFormat="1" ht="12.75">
      <c r="A29" s="150">
        <v>39185</v>
      </c>
      <c r="B29"/>
      <c r="C29">
        <v>20</v>
      </c>
      <c r="E29">
        <v>20</v>
      </c>
      <c r="H29">
        <v>20</v>
      </c>
      <c r="J29" s="64"/>
      <c r="M29" s="25"/>
    </row>
    <row r="30" spans="1:13" s="16" customFormat="1" ht="12.75">
      <c r="A30" s="150">
        <v>39186</v>
      </c>
      <c r="B30"/>
      <c r="C30">
        <v>8</v>
      </c>
      <c r="E30">
        <v>8</v>
      </c>
      <c r="H30">
        <v>8</v>
      </c>
      <c r="J30" s="64"/>
      <c r="M30" s="25"/>
    </row>
    <row r="31" spans="1:13" s="16" customFormat="1" ht="12.75">
      <c r="A31" s="150">
        <v>39189</v>
      </c>
      <c r="B31"/>
      <c r="C31">
        <v>0</v>
      </c>
      <c r="E31">
        <v>0</v>
      </c>
      <c r="H31">
        <v>0</v>
      </c>
      <c r="J31" s="64"/>
      <c r="M31" s="25"/>
    </row>
    <row r="32" spans="1:13" s="16" customFormat="1" ht="12.75">
      <c r="A32" s="150">
        <v>39196</v>
      </c>
      <c r="B32"/>
      <c r="C32">
        <v>9.3</v>
      </c>
      <c r="E32">
        <v>9.3</v>
      </c>
      <c r="H32">
        <v>9.3</v>
      </c>
      <c r="J32" s="64"/>
      <c r="M32" s="25"/>
    </row>
    <row r="33" spans="1:11" ht="12.75">
      <c r="A33" s="150">
        <v>39197</v>
      </c>
      <c r="B33" s="151" t="s">
        <v>161</v>
      </c>
      <c r="C33" s="151">
        <v>11.67</v>
      </c>
      <c r="D33" s="151">
        <v>100</v>
      </c>
      <c r="E33" s="151">
        <v>11.7</v>
      </c>
      <c r="F33" s="151">
        <v>266.4</v>
      </c>
      <c r="G33" s="151">
        <v>39197</v>
      </c>
      <c r="H33" s="151"/>
      <c r="I33" s="151"/>
      <c r="J33" s="177"/>
      <c r="K33" s="151" t="s">
        <v>162</v>
      </c>
    </row>
    <row r="34" spans="1:11" ht="12.75">
      <c r="A34" s="150">
        <v>39198</v>
      </c>
      <c r="B34" s="151" t="s">
        <v>163</v>
      </c>
      <c r="C34" s="151">
        <v>12.1</v>
      </c>
      <c r="D34" s="151">
        <v>100</v>
      </c>
      <c r="E34" s="151">
        <v>12.1</v>
      </c>
      <c r="F34" s="151">
        <v>276.2</v>
      </c>
      <c r="G34" s="151">
        <v>39198</v>
      </c>
      <c r="H34" s="151"/>
      <c r="I34" s="151"/>
      <c r="J34" s="177"/>
      <c r="K34" s="151" t="s">
        <v>162</v>
      </c>
    </row>
    <row r="35" spans="1:11" ht="12.75">
      <c r="A35" s="150">
        <v>39203</v>
      </c>
      <c r="B35" s="151" t="s">
        <v>163</v>
      </c>
      <c r="C35" s="151">
        <v>15</v>
      </c>
      <c r="D35" s="151">
        <v>70</v>
      </c>
      <c r="E35" s="151">
        <v>10.5</v>
      </c>
      <c r="F35" s="151">
        <v>239.7</v>
      </c>
      <c r="G35" s="151">
        <v>39203</v>
      </c>
      <c r="H35" s="151"/>
      <c r="I35" s="151"/>
      <c r="J35" s="177"/>
      <c r="K35" s="151"/>
    </row>
    <row r="36" spans="1:11" ht="12.75">
      <c r="A36" s="150">
        <v>39205</v>
      </c>
      <c r="B36" s="151" t="s">
        <v>5</v>
      </c>
      <c r="C36" s="151"/>
      <c r="D36" s="151" t="s">
        <v>164</v>
      </c>
      <c r="E36" s="151"/>
      <c r="F36" s="151"/>
      <c r="G36" s="151"/>
      <c r="H36" s="151">
        <v>34.2</v>
      </c>
      <c r="I36" s="151">
        <v>782.3</v>
      </c>
      <c r="J36" s="177">
        <v>39205</v>
      </c>
      <c r="K36" s="151"/>
    </row>
    <row r="37" spans="1:11" ht="12.75">
      <c r="A37" s="150">
        <v>39205</v>
      </c>
      <c r="B37" s="151" t="s">
        <v>5</v>
      </c>
      <c r="C37" s="151">
        <v>3.3</v>
      </c>
      <c r="D37" s="151">
        <v>70</v>
      </c>
      <c r="E37" s="151">
        <v>2.3</v>
      </c>
      <c r="F37" s="151">
        <v>53.2</v>
      </c>
      <c r="G37" s="151">
        <v>39206</v>
      </c>
      <c r="H37" s="151"/>
      <c r="I37" s="151"/>
      <c r="J37" s="177"/>
      <c r="K37" s="151"/>
    </row>
    <row r="38" spans="1:11" ht="12.75">
      <c r="A38" s="150">
        <v>39206</v>
      </c>
      <c r="B38" s="151" t="s">
        <v>163</v>
      </c>
      <c r="C38" s="151">
        <v>5.2</v>
      </c>
      <c r="D38" s="151">
        <v>70</v>
      </c>
      <c r="E38" s="151">
        <v>3.6</v>
      </c>
      <c r="F38" s="151">
        <v>83.3</v>
      </c>
      <c r="G38" s="151">
        <v>39206</v>
      </c>
      <c r="H38" s="151"/>
      <c r="I38" s="151"/>
      <c r="J38" s="177"/>
      <c r="K38" s="151"/>
    </row>
    <row r="39" spans="1:11" ht="12.75">
      <c r="A39" s="150">
        <v>39208</v>
      </c>
      <c r="B39" s="151" t="s">
        <v>5</v>
      </c>
      <c r="C39" s="151">
        <v>53.6</v>
      </c>
      <c r="D39" s="151">
        <v>70</v>
      </c>
      <c r="E39" s="151">
        <v>37.5</v>
      </c>
      <c r="F39" s="151">
        <v>856.5</v>
      </c>
      <c r="G39" s="151">
        <v>39209</v>
      </c>
      <c r="H39" s="151"/>
      <c r="I39" s="151"/>
      <c r="J39" s="177"/>
      <c r="K39" s="151"/>
    </row>
    <row r="40" spans="1:11" ht="12.75">
      <c r="A40" s="150">
        <v>39209</v>
      </c>
      <c r="B40" s="151" t="s">
        <v>5</v>
      </c>
      <c r="C40" s="151">
        <v>48.8</v>
      </c>
      <c r="D40" s="151">
        <v>70</v>
      </c>
      <c r="E40" s="151">
        <v>34.2</v>
      </c>
      <c r="F40" s="151">
        <v>780.7</v>
      </c>
      <c r="G40" s="151">
        <v>39209</v>
      </c>
      <c r="H40" s="151"/>
      <c r="I40" s="151"/>
      <c r="J40" s="177"/>
      <c r="K40" s="151"/>
    </row>
    <row r="41" spans="1:11" ht="12.75">
      <c r="A41" s="150">
        <v>39213</v>
      </c>
      <c r="B41" s="151" t="s">
        <v>5</v>
      </c>
      <c r="C41" s="151"/>
      <c r="D41" s="151">
        <v>70</v>
      </c>
      <c r="E41" s="151"/>
      <c r="F41" s="151"/>
      <c r="G41" s="151"/>
      <c r="H41" s="151">
        <f>E37+E38+E39+E40</f>
        <v>77.6</v>
      </c>
      <c r="I41" s="151">
        <v>1773.8</v>
      </c>
      <c r="J41" s="177">
        <v>39213</v>
      </c>
      <c r="K41" s="151"/>
    </row>
    <row r="42" spans="1:11" ht="12.75">
      <c r="A42" s="150">
        <v>39217</v>
      </c>
      <c r="B42" s="151" t="s">
        <v>165</v>
      </c>
      <c r="C42" s="151">
        <v>12.2</v>
      </c>
      <c r="D42" s="151">
        <v>70</v>
      </c>
      <c r="E42" s="151">
        <v>8.5</v>
      </c>
      <c r="F42" s="151">
        <v>194.4</v>
      </c>
      <c r="G42" s="151">
        <v>39218</v>
      </c>
      <c r="H42" s="151"/>
      <c r="I42" s="151"/>
      <c r="J42" s="177"/>
      <c r="K42" s="151"/>
    </row>
    <row r="43" spans="1:11" ht="12.75">
      <c r="A43" s="150">
        <v>39217</v>
      </c>
      <c r="B43" s="151" t="s">
        <v>5</v>
      </c>
      <c r="C43" s="151">
        <v>1.4</v>
      </c>
      <c r="D43" s="151">
        <v>70</v>
      </c>
      <c r="E43" s="151">
        <v>1</v>
      </c>
      <c r="F43" s="151">
        <v>22.9</v>
      </c>
      <c r="G43" s="151">
        <v>39218</v>
      </c>
      <c r="H43" s="151"/>
      <c r="I43" s="151"/>
      <c r="J43" s="177"/>
      <c r="K43" s="151"/>
    </row>
    <row r="44" spans="1:11" ht="12.75">
      <c r="A44" s="150">
        <v>39225</v>
      </c>
      <c r="B44" s="151" t="s">
        <v>166</v>
      </c>
      <c r="C44" s="151">
        <v>1.6</v>
      </c>
      <c r="D44" s="151">
        <v>70</v>
      </c>
      <c r="E44" s="151">
        <v>1.1</v>
      </c>
      <c r="F44" s="151">
        <v>25.6</v>
      </c>
      <c r="G44" s="151"/>
      <c r="H44" s="151"/>
      <c r="I44" s="151"/>
      <c r="J44" s="177"/>
      <c r="K44" s="151" t="s">
        <v>167</v>
      </c>
    </row>
    <row r="45" spans="1:11" ht="12.75">
      <c r="A45" s="150">
        <v>39225</v>
      </c>
      <c r="B45" s="151" t="s">
        <v>166</v>
      </c>
      <c r="C45" s="151"/>
      <c r="D45" s="151">
        <v>70</v>
      </c>
      <c r="E45" s="151"/>
      <c r="F45" s="151"/>
      <c r="G45" s="151"/>
      <c r="H45" s="151">
        <f>E42+E43+E44</f>
        <v>10.6</v>
      </c>
      <c r="I45" s="151">
        <v>242.9</v>
      </c>
      <c r="J45" s="177">
        <v>39225</v>
      </c>
      <c r="K45" s="151"/>
    </row>
    <row r="46" spans="1:11" ht="12.75">
      <c r="A46" s="150">
        <v>39226</v>
      </c>
      <c r="B46" s="151" t="s">
        <v>166</v>
      </c>
      <c r="C46" s="151">
        <v>71.6</v>
      </c>
      <c r="D46" s="151">
        <v>70</v>
      </c>
      <c r="E46" s="151">
        <v>50.17</v>
      </c>
      <c r="F46" s="151">
        <v>1145.2</v>
      </c>
      <c r="G46" s="151">
        <v>39227</v>
      </c>
      <c r="H46" s="151"/>
      <c r="I46" s="151"/>
      <c r="J46" s="177"/>
      <c r="K46" s="151"/>
    </row>
    <row r="47" spans="1:11" ht="12.75">
      <c r="A47" s="150">
        <v>39229</v>
      </c>
      <c r="B47" s="151" t="s">
        <v>166</v>
      </c>
      <c r="C47" s="151">
        <v>8.15</v>
      </c>
      <c r="D47" s="151">
        <v>70</v>
      </c>
      <c r="E47" s="151">
        <v>5.7</v>
      </c>
      <c r="F47" s="151">
        <v>130.2</v>
      </c>
      <c r="G47" s="151">
        <v>39229</v>
      </c>
      <c r="H47" s="151"/>
      <c r="I47" s="151"/>
      <c r="J47" s="177"/>
      <c r="K47" s="151"/>
    </row>
    <row r="48" spans="1:11" ht="12.75">
      <c r="A48" s="150">
        <v>39232</v>
      </c>
      <c r="B48" s="151" t="s">
        <v>166</v>
      </c>
      <c r="C48" s="139">
        <v>1.4</v>
      </c>
      <c r="D48" s="156">
        <v>70</v>
      </c>
      <c r="E48" s="139">
        <v>1</v>
      </c>
      <c r="F48" s="139">
        <v>22.8</v>
      </c>
      <c r="G48" s="150">
        <v>39234</v>
      </c>
      <c r="H48" s="139"/>
      <c r="I48" s="139"/>
      <c r="J48" s="177"/>
      <c r="K48" s="151"/>
    </row>
    <row r="49" spans="1:11" ht="12.75">
      <c r="A49" s="150">
        <v>39234</v>
      </c>
      <c r="B49" s="151" t="s">
        <v>166</v>
      </c>
      <c r="C49" s="139">
        <v>27.8</v>
      </c>
      <c r="D49" s="156">
        <v>70</v>
      </c>
      <c r="E49" s="139">
        <v>19.5</v>
      </c>
      <c r="F49" s="139">
        <v>444.2</v>
      </c>
      <c r="G49" s="150">
        <v>39234</v>
      </c>
      <c r="H49" s="139"/>
      <c r="I49" s="139"/>
      <c r="J49" s="177"/>
      <c r="K49" s="151"/>
    </row>
    <row r="50" spans="1:11" ht="12.75">
      <c r="A50" s="157">
        <v>39234</v>
      </c>
      <c r="B50" s="158" t="s">
        <v>5</v>
      </c>
      <c r="C50" s="159">
        <v>11</v>
      </c>
      <c r="D50" s="160">
        <v>70</v>
      </c>
      <c r="E50" s="159">
        <v>7.7</v>
      </c>
      <c r="F50" s="159">
        <v>175.8</v>
      </c>
      <c r="G50" s="157">
        <v>39235</v>
      </c>
      <c r="H50" s="159"/>
      <c r="I50" s="159"/>
      <c r="J50" s="178"/>
      <c r="K50" s="158"/>
    </row>
    <row r="51" spans="1:11" ht="12.75">
      <c r="A51" s="150">
        <v>39241</v>
      </c>
      <c r="B51" s="151" t="s">
        <v>166</v>
      </c>
      <c r="C51" s="139"/>
      <c r="D51" s="156">
        <v>70</v>
      </c>
      <c r="E51" s="139"/>
      <c r="F51" s="139"/>
      <c r="G51" s="150"/>
      <c r="H51" s="139">
        <v>84.1</v>
      </c>
      <c r="I51" s="139">
        <v>1920</v>
      </c>
      <c r="J51" s="177">
        <v>39241</v>
      </c>
      <c r="K51" s="151"/>
    </row>
    <row r="52" spans="1:11" ht="12.75">
      <c r="A52" s="150">
        <v>39245</v>
      </c>
      <c r="B52" s="151" t="s">
        <v>5</v>
      </c>
      <c r="C52" s="139">
        <v>7.9</v>
      </c>
      <c r="D52" s="156">
        <v>70</v>
      </c>
      <c r="E52" s="139">
        <v>5.5</v>
      </c>
      <c r="F52" s="139">
        <v>125.5</v>
      </c>
      <c r="G52" s="150">
        <v>39245</v>
      </c>
      <c r="H52" s="139"/>
      <c r="I52" s="139"/>
      <c r="J52" s="177"/>
      <c r="K52" s="151"/>
    </row>
    <row r="53" spans="1:11" ht="12.75">
      <c r="A53" s="150">
        <v>39247</v>
      </c>
      <c r="B53" s="151" t="s">
        <v>168</v>
      </c>
      <c r="C53" s="139">
        <v>11.9</v>
      </c>
      <c r="D53" s="156">
        <v>70</v>
      </c>
      <c r="E53" s="139">
        <v>8.3</v>
      </c>
      <c r="F53" s="139">
        <v>189.5</v>
      </c>
      <c r="G53" s="150">
        <v>39247</v>
      </c>
      <c r="H53" s="139"/>
      <c r="I53" s="139"/>
      <c r="J53" s="177"/>
      <c r="K53" s="151"/>
    </row>
    <row r="54" spans="1:11" ht="12.75">
      <c r="A54" s="150">
        <v>39252</v>
      </c>
      <c r="B54" s="151" t="s">
        <v>169</v>
      </c>
      <c r="C54" s="139">
        <v>21.6</v>
      </c>
      <c r="D54" s="156">
        <v>70</v>
      </c>
      <c r="E54" s="139">
        <v>15.12</v>
      </c>
      <c r="F54" s="139">
        <v>345.2</v>
      </c>
      <c r="G54" s="150">
        <v>39252</v>
      </c>
      <c r="H54" s="139"/>
      <c r="I54" s="139"/>
      <c r="J54" s="177"/>
      <c r="K54" s="151"/>
    </row>
    <row r="55" spans="1:11" ht="12.75">
      <c r="A55" s="150">
        <v>39256</v>
      </c>
      <c r="B55" s="151" t="s">
        <v>170</v>
      </c>
      <c r="C55" s="139">
        <v>14.08</v>
      </c>
      <c r="D55" s="156">
        <v>70</v>
      </c>
      <c r="E55" s="139">
        <v>9.86</v>
      </c>
      <c r="F55" s="139">
        <v>225</v>
      </c>
      <c r="G55" s="150">
        <v>39256</v>
      </c>
      <c r="H55" s="139"/>
      <c r="I55" s="139"/>
      <c r="J55" s="177"/>
      <c r="K55" s="151"/>
    </row>
    <row r="56" spans="1:11" ht="12.75">
      <c r="A56" s="150">
        <v>39258</v>
      </c>
      <c r="B56" s="151" t="s">
        <v>166</v>
      </c>
      <c r="C56" s="139"/>
      <c r="D56" s="156">
        <v>70</v>
      </c>
      <c r="E56" s="139"/>
      <c r="F56" s="139"/>
      <c r="G56" s="150"/>
      <c r="H56" s="139">
        <f>E52+E53+E54+E55</f>
        <v>38.78</v>
      </c>
      <c r="I56" s="139">
        <v>885.2</v>
      </c>
      <c r="J56" s="177">
        <v>39259</v>
      </c>
      <c r="K56" s="151"/>
    </row>
    <row r="57" spans="1:11" ht="12.75">
      <c r="A57" s="150">
        <v>39260</v>
      </c>
      <c r="B57" s="151" t="s">
        <v>161</v>
      </c>
      <c r="C57" s="152">
        <v>3.55</v>
      </c>
      <c r="D57" s="156">
        <v>70</v>
      </c>
      <c r="E57" s="152">
        <v>2.485</v>
      </c>
      <c r="F57" s="139">
        <v>56.7</v>
      </c>
      <c r="G57" s="150">
        <v>39261</v>
      </c>
      <c r="H57" s="152"/>
      <c r="I57" s="152"/>
      <c r="J57" s="177"/>
      <c r="K57" s="153"/>
    </row>
    <row r="58" spans="1:11" ht="12.75">
      <c r="A58" s="150">
        <v>39261</v>
      </c>
      <c r="B58" s="151" t="s">
        <v>171</v>
      </c>
      <c r="C58" s="139">
        <v>3.15</v>
      </c>
      <c r="D58" s="156">
        <v>70</v>
      </c>
      <c r="E58" s="139">
        <v>2.205</v>
      </c>
      <c r="F58" s="139">
        <v>50.3</v>
      </c>
      <c r="G58" s="150">
        <v>39261</v>
      </c>
      <c r="H58" s="139"/>
      <c r="I58" s="139"/>
      <c r="J58" s="177"/>
      <c r="K58" s="151"/>
    </row>
    <row r="59" spans="1:11" ht="12.75">
      <c r="A59" s="150">
        <v>39266</v>
      </c>
      <c r="B59" s="151" t="s">
        <v>165</v>
      </c>
      <c r="C59" s="154"/>
      <c r="D59" s="156">
        <v>70</v>
      </c>
      <c r="E59" s="154"/>
      <c r="F59" s="139"/>
      <c r="G59" s="150"/>
      <c r="H59" s="154">
        <v>4.7</v>
      </c>
      <c r="I59" s="154">
        <v>107</v>
      </c>
      <c r="J59" s="177">
        <v>39266</v>
      </c>
      <c r="K59" s="151"/>
    </row>
    <row r="60" spans="1:11" ht="12.75">
      <c r="A60" s="150">
        <v>39268</v>
      </c>
      <c r="B60" s="151" t="s">
        <v>171</v>
      </c>
      <c r="C60" s="139">
        <v>2.32</v>
      </c>
      <c r="D60" s="156">
        <v>70</v>
      </c>
      <c r="E60" s="139">
        <v>1.62</v>
      </c>
      <c r="F60" s="139">
        <v>37.02</v>
      </c>
      <c r="G60" s="150">
        <v>39276</v>
      </c>
      <c r="H60" s="139"/>
      <c r="I60" s="139"/>
      <c r="J60" s="177"/>
      <c r="K60" s="151"/>
    </row>
    <row r="61" spans="1:11" ht="12.75">
      <c r="A61" s="150">
        <v>39276</v>
      </c>
      <c r="B61" s="151" t="s">
        <v>166</v>
      </c>
      <c r="C61" s="154">
        <v>7.9</v>
      </c>
      <c r="D61" s="156">
        <v>70</v>
      </c>
      <c r="E61" s="154">
        <v>5.5</v>
      </c>
      <c r="F61" s="139">
        <v>126.5</v>
      </c>
      <c r="G61" s="150">
        <v>39276</v>
      </c>
      <c r="H61" s="154"/>
      <c r="I61" s="154"/>
      <c r="J61" s="179"/>
      <c r="K61" s="155"/>
    </row>
    <row r="62" spans="1:11" ht="12.75">
      <c r="A62" s="150">
        <v>39278</v>
      </c>
      <c r="B62" s="151" t="s">
        <v>166</v>
      </c>
      <c r="C62" s="154">
        <v>1.25</v>
      </c>
      <c r="D62" s="156">
        <v>70</v>
      </c>
      <c r="E62" s="154">
        <v>0.875</v>
      </c>
      <c r="F62" s="139">
        <v>19.9</v>
      </c>
      <c r="G62" s="150">
        <v>39286</v>
      </c>
      <c r="H62" s="154"/>
      <c r="I62" s="154"/>
      <c r="J62" s="179"/>
      <c r="K62" s="155"/>
    </row>
    <row r="63" spans="1:11" ht="12.75">
      <c r="A63" s="150">
        <v>39283</v>
      </c>
      <c r="B63" s="151" t="s">
        <v>169</v>
      </c>
      <c r="C63" s="139">
        <v>0.692</v>
      </c>
      <c r="D63" s="156">
        <v>70</v>
      </c>
      <c r="E63" s="139">
        <v>0.484</v>
      </c>
      <c r="F63" s="139">
        <v>11.1</v>
      </c>
      <c r="G63" s="150">
        <v>39286</v>
      </c>
      <c r="H63" s="139"/>
      <c r="I63" s="139"/>
      <c r="J63" s="177"/>
      <c r="K63" s="151"/>
    </row>
    <row r="64" spans="1:11" ht="12.75">
      <c r="A64" s="150">
        <v>39286</v>
      </c>
      <c r="B64" s="151" t="s">
        <v>171</v>
      </c>
      <c r="C64" s="139">
        <v>51.1</v>
      </c>
      <c r="D64" s="156">
        <v>70</v>
      </c>
      <c r="E64" s="139">
        <v>35.76</v>
      </c>
      <c r="F64" s="139">
        <v>816.28</v>
      </c>
      <c r="G64" s="150">
        <v>39286</v>
      </c>
      <c r="H64" s="154"/>
      <c r="I64" s="154"/>
      <c r="J64" s="179"/>
      <c r="K64" s="153"/>
    </row>
    <row r="65" spans="1:11" ht="12.75">
      <c r="A65" s="150">
        <v>39289</v>
      </c>
      <c r="B65" s="151" t="s">
        <v>5</v>
      </c>
      <c r="C65" s="139"/>
      <c r="D65" s="156">
        <v>70</v>
      </c>
      <c r="E65" s="139"/>
      <c r="F65" s="139"/>
      <c r="G65" s="150"/>
      <c r="H65" s="139">
        <v>44</v>
      </c>
      <c r="I65" s="139">
        <v>1010.8</v>
      </c>
      <c r="J65" s="177">
        <v>39289</v>
      </c>
      <c r="K65" s="151"/>
    </row>
    <row r="66" spans="1:11" ht="12.75">
      <c r="A66" s="150">
        <v>39291</v>
      </c>
      <c r="B66" s="151" t="s">
        <v>5</v>
      </c>
      <c r="C66" s="154">
        <v>15.6</v>
      </c>
      <c r="D66" s="156">
        <v>70</v>
      </c>
      <c r="E66" s="154">
        <v>10.9</v>
      </c>
      <c r="F66" s="139">
        <v>248.8</v>
      </c>
      <c r="G66" s="150">
        <v>39291</v>
      </c>
      <c r="H66" s="154"/>
      <c r="I66" s="154"/>
      <c r="J66" s="179"/>
      <c r="K66" s="138"/>
    </row>
    <row r="67" spans="1:11" ht="12.75">
      <c r="A67" s="150">
        <v>39293</v>
      </c>
      <c r="B67" s="151" t="s">
        <v>165</v>
      </c>
      <c r="C67" s="139">
        <v>2.6</v>
      </c>
      <c r="D67" s="156">
        <v>70</v>
      </c>
      <c r="E67" s="154">
        <v>1.8</v>
      </c>
      <c r="F67" s="139">
        <v>41.8</v>
      </c>
      <c r="G67" s="150">
        <v>39294</v>
      </c>
      <c r="H67" s="139"/>
      <c r="I67" s="139"/>
      <c r="J67" s="177"/>
      <c r="K67" s="151"/>
    </row>
    <row r="68" spans="1:11" ht="12.75">
      <c r="A68" s="150">
        <v>39294</v>
      </c>
      <c r="B68" s="151" t="s">
        <v>165</v>
      </c>
      <c r="C68" s="139">
        <v>9.4</v>
      </c>
      <c r="D68" s="156">
        <v>70</v>
      </c>
      <c r="E68" s="154">
        <v>6.6</v>
      </c>
      <c r="F68" s="139">
        <v>150.7</v>
      </c>
      <c r="G68" s="150">
        <v>39294</v>
      </c>
      <c r="H68" s="139"/>
      <c r="I68" s="139"/>
      <c r="J68" s="177"/>
      <c r="K68" s="151"/>
    </row>
    <row r="69" spans="1:11" ht="12.75">
      <c r="A69" s="150">
        <v>39295</v>
      </c>
      <c r="B69" s="151" t="s">
        <v>166</v>
      </c>
      <c r="C69" s="139">
        <v>2.8</v>
      </c>
      <c r="D69" s="156">
        <v>70</v>
      </c>
      <c r="E69" s="154">
        <v>1.9</v>
      </c>
      <c r="F69" s="139">
        <v>44.5</v>
      </c>
      <c r="G69" s="150">
        <v>39298</v>
      </c>
      <c r="H69" s="139"/>
      <c r="I69" s="139"/>
      <c r="J69" s="177"/>
      <c r="K69" s="151"/>
    </row>
    <row r="70" spans="1:11" ht="12.75">
      <c r="A70" s="150">
        <v>39296</v>
      </c>
      <c r="B70" s="151" t="s">
        <v>172</v>
      </c>
      <c r="C70" s="139"/>
      <c r="D70" s="156">
        <v>70</v>
      </c>
      <c r="E70" s="154"/>
      <c r="F70" s="139"/>
      <c r="G70" s="150"/>
      <c r="H70" s="139">
        <v>19.3</v>
      </c>
      <c r="I70" s="139">
        <v>441.3</v>
      </c>
      <c r="J70" s="177">
        <v>39296</v>
      </c>
      <c r="K70" s="151"/>
    </row>
    <row r="71" spans="1:11" ht="12.75">
      <c r="A71" s="150">
        <v>39297</v>
      </c>
      <c r="B71" s="151" t="s">
        <v>169</v>
      </c>
      <c r="C71" s="139">
        <v>0.86</v>
      </c>
      <c r="D71" s="156">
        <v>70</v>
      </c>
      <c r="E71" s="154">
        <v>0.6</v>
      </c>
      <c r="F71" s="139">
        <v>13.7</v>
      </c>
      <c r="G71" s="150">
        <v>39298</v>
      </c>
      <c r="H71" s="154"/>
      <c r="I71" s="154"/>
      <c r="J71" s="179"/>
      <c r="K71" s="153"/>
    </row>
    <row r="72" spans="1:11" ht="12.75">
      <c r="A72" s="150">
        <v>39298</v>
      </c>
      <c r="B72" s="151" t="s">
        <v>166</v>
      </c>
      <c r="C72" s="139">
        <v>2</v>
      </c>
      <c r="D72" s="156">
        <v>70</v>
      </c>
      <c r="E72" s="154">
        <v>1.4</v>
      </c>
      <c r="F72" s="139">
        <v>31.7</v>
      </c>
      <c r="G72" s="150">
        <v>39298</v>
      </c>
      <c r="H72" s="154"/>
      <c r="I72" s="154"/>
      <c r="J72" s="177"/>
      <c r="K72" s="151"/>
    </row>
    <row r="73" spans="1:11" ht="12.75">
      <c r="A73" s="150">
        <v>39300</v>
      </c>
      <c r="B73" s="151" t="s">
        <v>166</v>
      </c>
      <c r="C73" s="139">
        <v>1.2</v>
      </c>
      <c r="D73" s="156">
        <v>70</v>
      </c>
      <c r="E73" s="154">
        <v>0.8</v>
      </c>
      <c r="F73" s="139">
        <v>18.6</v>
      </c>
      <c r="G73" s="150">
        <v>39300</v>
      </c>
      <c r="H73" s="154"/>
      <c r="I73" s="154"/>
      <c r="J73" s="179"/>
      <c r="K73" s="151"/>
    </row>
    <row r="74" spans="1:11" ht="12.75">
      <c r="A74" s="150">
        <v>39303</v>
      </c>
      <c r="B74" s="151" t="s">
        <v>165</v>
      </c>
      <c r="C74" s="139"/>
      <c r="D74" s="156">
        <v>70</v>
      </c>
      <c r="E74" s="154"/>
      <c r="F74" s="139"/>
      <c r="G74" s="150"/>
      <c r="H74" s="154">
        <v>4.8</v>
      </c>
      <c r="I74" s="154">
        <v>108.5</v>
      </c>
      <c r="J74" s="179">
        <v>39303</v>
      </c>
      <c r="K74" s="151"/>
    </row>
    <row r="75" spans="1:11" ht="12.75">
      <c r="A75" s="150">
        <v>39304</v>
      </c>
      <c r="B75" s="151" t="s">
        <v>173</v>
      </c>
      <c r="C75" s="154">
        <v>0.57</v>
      </c>
      <c r="D75" s="156">
        <v>70</v>
      </c>
      <c r="E75" s="154">
        <v>0.4</v>
      </c>
      <c r="F75" s="139">
        <v>9.1</v>
      </c>
      <c r="G75" s="150">
        <v>39304</v>
      </c>
      <c r="H75" s="154"/>
      <c r="I75" s="154"/>
      <c r="J75" s="179"/>
      <c r="K75" s="151"/>
    </row>
    <row r="76" spans="1:11" ht="12.75">
      <c r="A76" s="150">
        <v>39311</v>
      </c>
      <c r="B76" s="151"/>
      <c r="C76" s="154"/>
      <c r="D76" s="156">
        <v>70</v>
      </c>
      <c r="E76" s="154">
        <f>F76/22.8276</f>
        <v>14.999386707319209</v>
      </c>
      <c r="F76" s="139">
        <v>342.4</v>
      </c>
      <c r="G76" s="150">
        <v>39311</v>
      </c>
      <c r="H76" s="154"/>
      <c r="I76" s="139"/>
      <c r="J76" s="179"/>
      <c r="K76" s="155" t="s">
        <v>174</v>
      </c>
    </row>
    <row r="77" spans="1:11" ht="12.75">
      <c r="A77" s="150">
        <v>39315</v>
      </c>
      <c r="B77" s="151" t="s">
        <v>166</v>
      </c>
      <c r="C77" s="154">
        <v>8.1</v>
      </c>
      <c r="D77" s="156">
        <v>70</v>
      </c>
      <c r="E77" s="154">
        <v>5.6</v>
      </c>
      <c r="F77" s="139">
        <v>127.8</v>
      </c>
      <c r="G77" s="150">
        <v>39315</v>
      </c>
      <c r="H77" s="154"/>
      <c r="I77" s="154"/>
      <c r="J77" s="179"/>
      <c r="K77" s="153"/>
    </row>
    <row r="78" spans="1:11" ht="12.75">
      <c r="A78" s="150">
        <v>39317</v>
      </c>
      <c r="B78" s="151" t="s">
        <v>165</v>
      </c>
      <c r="C78" s="139">
        <v>2.8</v>
      </c>
      <c r="D78" s="156">
        <v>70</v>
      </c>
      <c r="E78" s="154"/>
      <c r="F78" s="139"/>
      <c r="G78" s="150"/>
      <c r="H78" s="154"/>
      <c r="I78" s="139"/>
      <c r="J78" s="179"/>
      <c r="K78" s="151" t="s">
        <v>175</v>
      </c>
    </row>
    <row r="79" spans="1:11" ht="12.75">
      <c r="A79" s="150">
        <v>39318</v>
      </c>
      <c r="B79" s="151" t="s">
        <v>171</v>
      </c>
      <c r="C79" s="139">
        <v>41.08</v>
      </c>
      <c r="D79" s="156">
        <v>70</v>
      </c>
      <c r="E79" s="154">
        <v>16.9</v>
      </c>
      <c r="F79" s="139">
        <v>385.8</v>
      </c>
      <c r="G79" s="150">
        <v>39318</v>
      </c>
      <c r="H79" s="154"/>
      <c r="I79" s="139"/>
      <c r="J79" s="179"/>
      <c r="K79" s="151" t="s">
        <v>176</v>
      </c>
    </row>
    <row r="80" spans="1:11" ht="12.75" hidden="1">
      <c r="A80" s="150"/>
      <c r="B80" s="151"/>
      <c r="C80" s="139"/>
      <c r="D80" s="156">
        <v>70</v>
      </c>
      <c r="E80" s="139"/>
      <c r="F80" s="139"/>
      <c r="G80" s="150"/>
      <c r="H80" s="154"/>
      <c r="I80" s="139"/>
      <c r="J80" s="179"/>
      <c r="K80" s="151"/>
    </row>
    <row r="81" spans="1:11" ht="12.75">
      <c r="A81" s="150">
        <v>39319</v>
      </c>
      <c r="B81" s="151" t="s">
        <v>165</v>
      </c>
      <c r="C81" s="139">
        <v>1.1</v>
      </c>
      <c r="D81" s="156">
        <v>70</v>
      </c>
      <c r="E81" s="139">
        <v>0.7</v>
      </c>
      <c r="F81" s="139">
        <v>17.6</v>
      </c>
      <c r="G81" s="150">
        <v>39336</v>
      </c>
      <c r="H81" s="154"/>
      <c r="I81" s="139"/>
      <c r="J81" s="179"/>
      <c r="K81" s="151"/>
    </row>
    <row r="82" spans="1:11" ht="12.75">
      <c r="A82" s="150">
        <v>39322</v>
      </c>
      <c r="B82" s="151" t="s">
        <v>177</v>
      </c>
      <c r="C82" s="139"/>
      <c r="D82" s="156">
        <v>70</v>
      </c>
      <c r="E82" s="139"/>
      <c r="F82" s="139"/>
      <c r="G82" s="150"/>
      <c r="H82" s="154">
        <v>36.7</v>
      </c>
      <c r="I82" s="139">
        <v>837.8</v>
      </c>
      <c r="J82" s="177">
        <v>39322</v>
      </c>
      <c r="K82" s="151" t="s">
        <v>178</v>
      </c>
    </row>
    <row r="83" spans="1:11" ht="12.75">
      <c r="A83" s="150">
        <v>39323</v>
      </c>
      <c r="B83" s="151" t="s">
        <v>177</v>
      </c>
      <c r="C83" s="139"/>
      <c r="D83" s="156">
        <v>70</v>
      </c>
      <c r="E83" s="139"/>
      <c r="F83" s="139"/>
      <c r="G83" s="150"/>
      <c r="H83" s="154"/>
      <c r="I83" s="139"/>
      <c r="J83" s="179">
        <v>39323</v>
      </c>
      <c r="K83" s="151" t="s">
        <v>179</v>
      </c>
    </row>
    <row r="84" spans="1:11" ht="12.75">
      <c r="A84" s="150">
        <v>39324</v>
      </c>
      <c r="B84" s="151" t="s">
        <v>165</v>
      </c>
      <c r="C84" s="139">
        <v>1.9</v>
      </c>
      <c r="D84" s="156">
        <v>70</v>
      </c>
      <c r="E84" s="139">
        <v>1.3</v>
      </c>
      <c r="F84" s="139">
        <v>30.1</v>
      </c>
      <c r="G84" s="150">
        <v>39332</v>
      </c>
      <c r="H84" s="154"/>
      <c r="I84" s="139"/>
      <c r="J84" s="179"/>
      <c r="K84" s="151"/>
    </row>
    <row r="85" spans="1:11" ht="12.75">
      <c r="A85" s="150">
        <v>39331</v>
      </c>
      <c r="B85" s="151" t="s">
        <v>165</v>
      </c>
      <c r="C85" s="139">
        <v>0.2</v>
      </c>
      <c r="D85" s="156">
        <v>70</v>
      </c>
      <c r="E85" s="139">
        <v>0.1</v>
      </c>
      <c r="F85" s="139">
        <v>3.5</v>
      </c>
      <c r="G85" s="150">
        <v>39332</v>
      </c>
      <c r="H85" s="154"/>
      <c r="I85" s="154"/>
      <c r="J85" s="179"/>
      <c r="K85" s="151"/>
    </row>
    <row r="86" spans="1:11" ht="12.75">
      <c r="A86" s="150">
        <v>39332</v>
      </c>
      <c r="B86" s="151" t="s">
        <v>171</v>
      </c>
      <c r="C86" s="139">
        <v>42.3</v>
      </c>
      <c r="D86" s="156">
        <v>70</v>
      </c>
      <c r="E86" s="139">
        <v>29.6</v>
      </c>
      <c r="F86" s="139">
        <v>676.4</v>
      </c>
      <c r="G86" s="150">
        <v>39332</v>
      </c>
      <c r="H86" s="154"/>
      <c r="I86" s="154"/>
      <c r="J86" s="177"/>
      <c r="K86" s="151"/>
    </row>
    <row r="87" spans="1:11" ht="12.75">
      <c r="A87" s="150">
        <v>39336</v>
      </c>
      <c r="B87" s="151" t="s">
        <v>165</v>
      </c>
      <c r="C87" s="139">
        <v>4.9</v>
      </c>
      <c r="D87" s="156">
        <v>70</v>
      </c>
      <c r="E87" s="139">
        <v>3.5</v>
      </c>
      <c r="F87" s="139">
        <v>79.1</v>
      </c>
      <c r="G87" s="150">
        <v>39336</v>
      </c>
      <c r="H87" s="139"/>
      <c r="I87" s="139"/>
      <c r="J87" s="177"/>
      <c r="K87" s="151"/>
    </row>
    <row r="88" spans="1:11" ht="12.75">
      <c r="A88" s="150">
        <v>39340</v>
      </c>
      <c r="B88" s="151" t="s">
        <v>177</v>
      </c>
      <c r="C88" s="139">
        <v>3.4</v>
      </c>
      <c r="D88" s="156">
        <v>70</v>
      </c>
      <c r="E88" s="139">
        <v>2.4</v>
      </c>
      <c r="F88" s="139">
        <v>54.9</v>
      </c>
      <c r="G88" s="150">
        <v>39344</v>
      </c>
      <c r="H88" s="139"/>
      <c r="I88" s="139"/>
      <c r="J88" s="177"/>
      <c r="K88" s="151"/>
    </row>
    <row r="89" spans="1:11" ht="12.75">
      <c r="A89" s="150">
        <v>39344</v>
      </c>
      <c r="B89" s="151" t="s">
        <v>177</v>
      </c>
      <c r="C89" s="139">
        <v>5.9</v>
      </c>
      <c r="D89" s="156">
        <v>70</v>
      </c>
      <c r="E89" s="139">
        <v>4.2</v>
      </c>
      <c r="F89" s="139">
        <v>94</v>
      </c>
      <c r="G89" s="150">
        <v>39344</v>
      </c>
      <c r="H89" s="139"/>
      <c r="I89" s="139"/>
      <c r="J89" s="177"/>
      <c r="K89" s="151"/>
    </row>
    <row r="90" spans="1:11" ht="12.75">
      <c r="A90" s="150">
        <v>39344</v>
      </c>
      <c r="B90" s="151" t="s">
        <v>177</v>
      </c>
      <c r="C90" s="139"/>
      <c r="D90" s="156">
        <v>70</v>
      </c>
      <c r="E90" s="139"/>
      <c r="F90" s="139"/>
      <c r="G90" s="150"/>
      <c r="H90" s="139">
        <v>41.9</v>
      </c>
      <c r="I90" s="139">
        <v>955.6</v>
      </c>
      <c r="J90" s="177">
        <v>39344</v>
      </c>
      <c r="K90" s="151"/>
    </row>
    <row r="91" spans="1:11" ht="12.75">
      <c r="A91" s="150">
        <v>39345</v>
      </c>
      <c r="B91" s="151" t="s">
        <v>177</v>
      </c>
      <c r="C91" s="139"/>
      <c r="D91" s="156">
        <v>70</v>
      </c>
      <c r="E91" s="139"/>
      <c r="F91" s="139">
        <v>124.1</v>
      </c>
      <c r="G91" s="150">
        <v>39345</v>
      </c>
      <c r="H91" s="139"/>
      <c r="I91" s="139">
        <v>124.1</v>
      </c>
      <c r="J91" s="177">
        <v>39345</v>
      </c>
      <c r="K91" s="151" t="s">
        <v>180</v>
      </c>
    </row>
    <row r="92" spans="1:11" ht="12.75">
      <c r="A92" s="150">
        <v>39358</v>
      </c>
      <c r="B92" s="151" t="s">
        <v>177</v>
      </c>
      <c r="C92" s="139">
        <v>16.6</v>
      </c>
      <c r="D92" s="156">
        <v>70</v>
      </c>
      <c r="E92" s="139">
        <v>11.6</v>
      </c>
      <c r="F92" s="139">
        <v>266.3</v>
      </c>
      <c r="G92" s="150">
        <v>39358</v>
      </c>
      <c r="H92" s="139"/>
      <c r="I92" s="139"/>
      <c r="J92" s="177"/>
      <c r="K92" s="151"/>
    </row>
    <row r="93" spans="1:11" ht="12.75">
      <c r="A93" s="150">
        <v>39363</v>
      </c>
      <c r="B93" s="151" t="s">
        <v>177</v>
      </c>
      <c r="C93" s="139">
        <v>25.5</v>
      </c>
      <c r="D93" s="156">
        <v>70</v>
      </c>
      <c r="E93" s="139">
        <v>17.9</v>
      </c>
      <c r="F93" s="139">
        <v>407.5</v>
      </c>
      <c r="G93" s="150">
        <v>39363</v>
      </c>
      <c r="H93" s="154"/>
      <c r="I93" s="154"/>
      <c r="J93" s="179"/>
      <c r="K93" s="151"/>
    </row>
    <row r="94" spans="1:11" ht="12.75">
      <c r="A94" s="150">
        <v>39365</v>
      </c>
      <c r="B94" s="151" t="s">
        <v>177</v>
      </c>
      <c r="C94" s="139"/>
      <c r="D94" s="156">
        <v>70</v>
      </c>
      <c r="E94" s="139"/>
      <c r="F94" s="139"/>
      <c r="G94" s="150"/>
      <c r="H94" s="139">
        <v>29.5</v>
      </c>
      <c r="I94" s="139">
        <v>673.8</v>
      </c>
      <c r="J94" s="177">
        <v>39365</v>
      </c>
      <c r="K94" s="151"/>
    </row>
    <row r="95" spans="1:11" ht="12.75">
      <c r="A95" s="150">
        <v>39367</v>
      </c>
      <c r="B95" s="151" t="s">
        <v>177</v>
      </c>
      <c r="C95" s="139">
        <v>2</v>
      </c>
      <c r="D95" s="156">
        <v>70</v>
      </c>
      <c r="E95" s="139">
        <v>1.4</v>
      </c>
      <c r="F95" s="139">
        <v>32</v>
      </c>
      <c r="G95" s="150">
        <v>39367</v>
      </c>
      <c r="H95" s="139"/>
      <c r="I95" s="139"/>
      <c r="J95" s="177"/>
      <c r="K95" s="151" t="s">
        <v>181</v>
      </c>
    </row>
    <row r="96" spans="1:11" ht="12.75">
      <c r="A96" s="150">
        <v>39368</v>
      </c>
      <c r="B96"/>
      <c r="C96">
        <v>17.2</v>
      </c>
      <c r="D96" s="156"/>
      <c r="E96">
        <v>17.2</v>
      </c>
      <c r="F96" s="139"/>
      <c r="G96" s="150"/>
      <c r="H96">
        <v>17.2</v>
      </c>
      <c r="I96" s="139"/>
      <c r="J96" s="177"/>
      <c r="K96" s="151"/>
    </row>
    <row r="97" spans="1:11" ht="12.75">
      <c r="A97" s="150">
        <v>39369</v>
      </c>
      <c r="B97"/>
      <c r="C97">
        <v>23.5</v>
      </c>
      <c r="D97" s="156"/>
      <c r="E97">
        <v>23.5</v>
      </c>
      <c r="F97" s="139"/>
      <c r="G97" s="150"/>
      <c r="H97">
        <v>23.5</v>
      </c>
      <c r="I97" s="139"/>
      <c r="J97" s="177"/>
      <c r="K97" s="151"/>
    </row>
    <row r="98" spans="1:11" ht="12.75">
      <c r="A98" s="150">
        <v>39372</v>
      </c>
      <c r="B98"/>
      <c r="C98">
        <v>17</v>
      </c>
      <c r="D98" s="156"/>
      <c r="E98">
        <v>17</v>
      </c>
      <c r="F98" s="139"/>
      <c r="G98" s="150"/>
      <c r="H98">
        <v>17</v>
      </c>
      <c r="I98" s="139"/>
      <c r="J98" s="177"/>
      <c r="K98" s="151"/>
    </row>
    <row r="99" spans="1:11" ht="12.75">
      <c r="A99" s="150">
        <v>39373</v>
      </c>
      <c r="B99"/>
      <c r="C99">
        <v>4.5</v>
      </c>
      <c r="D99" s="156"/>
      <c r="E99">
        <v>4.5</v>
      </c>
      <c r="F99" s="139"/>
      <c r="G99" s="150"/>
      <c r="H99">
        <v>4.5</v>
      </c>
      <c r="I99" s="139"/>
      <c r="J99" s="177"/>
      <c r="K99" s="151"/>
    </row>
    <row r="100" spans="1:11" ht="12.75">
      <c r="A100" s="150">
        <v>39377</v>
      </c>
      <c r="B100"/>
      <c r="C100">
        <v>2.5</v>
      </c>
      <c r="D100" s="156"/>
      <c r="E100">
        <v>2.5</v>
      </c>
      <c r="F100" s="139"/>
      <c r="G100" s="150"/>
      <c r="H100">
        <v>2.5</v>
      </c>
      <c r="I100" s="139"/>
      <c r="J100" s="177"/>
      <c r="K100" s="151"/>
    </row>
    <row r="101" spans="1:11" ht="12.75">
      <c r="A101" s="150">
        <v>39407</v>
      </c>
      <c r="B101"/>
      <c r="C101">
        <v>1</v>
      </c>
      <c r="D101" s="156"/>
      <c r="E101">
        <v>1</v>
      </c>
      <c r="F101" s="139"/>
      <c r="G101" s="150"/>
      <c r="H101">
        <v>1</v>
      </c>
      <c r="I101" s="139"/>
      <c r="J101" s="177"/>
      <c r="K101" s="151"/>
    </row>
    <row r="102" spans="1:11" ht="12.75">
      <c r="A102" s="150">
        <v>39410</v>
      </c>
      <c r="B102"/>
      <c r="C102">
        <v>3</v>
      </c>
      <c r="D102" s="156"/>
      <c r="E102">
        <v>3</v>
      </c>
      <c r="F102" s="139"/>
      <c r="G102" s="150"/>
      <c r="H102">
        <v>3</v>
      </c>
      <c r="I102" s="139"/>
      <c r="J102" s="177"/>
      <c r="K102" s="151"/>
    </row>
    <row r="103" spans="1:11" ht="12.75">
      <c r="A103" s="150">
        <v>39417</v>
      </c>
      <c r="B103"/>
      <c r="C103">
        <v>8.5</v>
      </c>
      <c r="D103" s="156"/>
      <c r="E103">
        <v>8.5</v>
      </c>
      <c r="F103" s="139"/>
      <c r="G103" s="150"/>
      <c r="H103">
        <v>8.5</v>
      </c>
      <c r="I103" s="139"/>
      <c r="J103" s="177"/>
      <c r="K103" s="151"/>
    </row>
    <row r="104" spans="1:11" ht="12.75">
      <c r="A104" s="150">
        <v>39422</v>
      </c>
      <c r="B104"/>
      <c r="C104">
        <v>3.5</v>
      </c>
      <c r="D104" s="156"/>
      <c r="E104">
        <v>3.5</v>
      </c>
      <c r="F104" s="139"/>
      <c r="G104" s="150"/>
      <c r="H104">
        <v>3.5</v>
      </c>
      <c r="I104" s="139"/>
      <c r="J104" s="177"/>
      <c r="K104" s="151"/>
    </row>
    <row r="105" spans="1:11" ht="12.75">
      <c r="A105" s="150">
        <v>39425</v>
      </c>
      <c r="B105"/>
      <c r="C105">
        <v>2.2</v>
      </c>
      <c r="D105" s="156"/>
      <c r="E105">
        <v>2.2</v>
      </c>
      <c r="F105" s="139"/>
      <c r="G105" s="150"/>
      <c r="H105">
        <v>2.2</v>
      </c>
      <c r="I105" s="139"/>
      <c r="J105" s="177"/>
      <c r="K105" s="151"/>
    </row>
    <row r="106" spans="1:11" ht="12.75">
      <c r="A106" s="150">
        <v>39426</v>
      </c>
      <c r="B106"/>
      <c r="C106">
        <v>23</v>
      </c>
      <c r="D106" s="156"/>
      <c r="E106">
        <v>23</v>
      </c>
      <c r="F106" s="139"/>
      <c r="G106" s="150"/>
      <c r="H106">
        <v>23</v>
      </c>
      <c r="I106" s="139"/>
      <c r="J106" s="177"/>
      <c r="K106" s="151"/>
    </row>
    <row r="107" spans="1:11" ht="12.75">
      <c r="A107" s="150">
        <v>39427</v>
      </c>
      <c r="B107"/>
      <c r="C107">
        <v>43.4</v>
      </c>
      <c r="D107" s="156"/>
      <c r="E107">
        <v>43.4</v>
      </c>
      <c r="F107" s="139"/>
      <c r="G107" s="150"/>
      <c r="H107">
        <v>43.4</v>
      </c>
      <c r="I107" s="139"/>
      <c r="J107" s="177"/>
      <c r="K107" s="151"/>
    </row>
    <row r="108" spans="1:11" ht="12.75">
      <c r="A108" s="150">
        <v>39430</v>
      </c>
      <c r="B108"/>
      <c r="C108">
        <v>1.8</v>
      </c>
      <c r="D108" s="156"/>
      <c r="E108">
        <v>1.8</v>
      </c>
      <c r="F108" s="139"/>
      <c r="G108" s="150"/>
      <c r="H108">
        <v>1.8</v>
      </c>
      <c r="I108" s="139"/>
      <c r="J108" s="177"/>
      <c r="K108" s="151"/>
    </row>
    <row r="109" spans="1:11" ht="12.75">
      <c r="A109" s="150">
        <v>39431</v>
      </c>
      <c r="B109"/>
      <c r="C109">
        <v>3.3</v>
      </c>
      <c r="D109" s="156"/>
      <c r="E109">
        <v>3.3</v>
      </c>
      <c r="F109" s="139"/>
      <c r="G109" s="150"/>
      <c r="H109">
        <v>3.3</v>
      </c>
      <c r="I109" s="139"/>
      <c r="J109" s="177"/>
      <c r="K109" s="151"/>
    </row>
    <row r="110" spans="1:11" ht="12.75">
      <c r="A110" s="150">
        <v>39438</v>
      </c>
      <c r="B110"/>
      <c r="C110">
        <v>2.2</v>
      </c>
      <c r="D110" s="156"/>
      <c r="E110">
        <v>2.2</v>
      </c>
      <c r="F110" s="139"/>
      <c r="G110" s="150"/>
      <c r="H110">
        <v>2.2</v>
      </c>
      <c r="I110" s="139"/>
      <c r="J110" s="177"/>
      <c r="K110" s="151"/>
    </row>
    <row r="111" spans="1:11" ht="12.75">
      <c r="A111" s="150">
        <v>39443</v>
      </c>
      <c r="B111"/>
      <c r="C111">
        <v>2</v>
      </c>
      <c r="D111" s="156"/>
      <c r="E111">
        <v>2</v>
      </c>
      <c r="F111" s="139"/>
      <c r="G111" s="150"/>
      <c r="H111">
        <v>2</v>
      </c>
      <c r="I111" s="139"/>
      <c r="J111" s="177"/>
      <c r="K111" s="151"/>
    </row>
    <row r="112" spans="1:11" ht="12.75">
      <c r="A112" s="150">
        <v>39444</v>
      </c>
      <c r="B112"/>
      <c r="C112">
        <v>6</v>
      </c>
      <c r="D112" s="156"/>
      <c r="E112">
        <v>6</v>
      </c>
      <c r="F112" s="139"/>
      <c r="G112" s="150"/>
      <c r="H112">
        <v>6</v>
      </c>
      <c r="I112" s="139"/>
      <c r="J112" s="177"/>
      <c r="K112" s="151"/>
    </row>
    <row r="113" spans="1:11" ht="12.75">
      <c r="A113"/>
      <c r="B113"/>
      <c r="C113"/>
      <c r="D113" s="156"/>
      <c r="E113" s="139"/>
      <c r="F113" s="139"/>
      <c r="G113" s="150"/>
      <c r="H113" s="139"/>
      <c r="I113" s="139"/>
      <c r="J113" s="177"/>
      <c r="K113" s="151"/>
    </row>
    <row r="114" spans="1:11" ht="12.75">
      <c r="A114" s="150"/>
      <c r="B114" s="151"/>
      <c r="C114" s="139"/>
      <c r="D114" s="156"/>
      <c r="E114" s="139"/>
      <c r="F114" s="139"/>
      <c r="G114" s="150"/>
      <c r="H114" s="139"/>
      <c r="I114" s="139"/>
      <c r="J114" s="177"/>
      <c r="K114" s="151"/>
    </row>
    <row r="115" spans="1:11" ht="12.75">
      <c r="A115" s="150"/>
      <c r="B115" s="151"/>
      <c r="C115" s="139"/>
      <c r="D115" s="156"/>
      <c r="E115" s="139"/>
      <c r="F115" s="139"/>
      <c r="G115" s="150"/>
      <c r="H115" s="139"/>
      <c r="I115" s="139"/>
      <c r="J115" s="177"/>
      <c r="K115" s="151"/>
    </row>
    <row r="116" spans="1:11" ht="12.75">
      <c r="A116" s="41" t="s">
        <v>159</v>
      </c>
      <c r="C116" s="22">
        <f>SUM(C35:C91)</f>
        <v>533.2019999999999</v>
      </c>
      <c r="D116" s="22"/>
      <c r="E116" s="22">
        <f>SUM(E35:E91)</f>
        <v>374.17838670731925</v>
      </c>
      <c r="F116" s="22"/>
      <c r="H116" s="22">
        <f>SUM(H35:H91)</f>
        <v>396.68</v>
      </c>
      <c r="I116" s="139"/>
      <c r="J116" s="177"/>
      <c r="K116" s="151"/>
    </row>
    <row r="117" spans="1:11" ht="12.75">
      <c r="A117" s="41" t="s">
        <v>160</v>
      </c>
      <c r="C117" s="22">
        <f>SUM(C3:C112)</f>
        <v>989.0720000000001</v>
      </c>
      <c r="D117" s="22"/>
      <c r="E117" s="22">
        <f>SUM(E3:E112)</f>
        <v>816.8783867073192</v>
      </c>
      <c r="F117" s="22"/>
      <c r="H117" s="22">
        <f>SUM(H3:H112)</f>
        <v>814.1800000000001</v>
      </c>
      <c r="I117" s="139"/>
      <c r="J117" s="177"/>
      <c r="K117" s="151"/>
    </row>
    <row r="118" spans="1:11" ht="12.75">
      <c r="A118" s="150"/>
      <c r="B118" s="151"/>
      <c r="C118" s="139"/>
      <c r="D118" s="156"/>
      <c r="E118" s="139"/>
      <c r="F118" s="139"/>
      <c r="G118" s="150"/>
      <c r="H118" s="139"/>
      <c r="I118" s="139"/>
      <c r="J118" s="177"/>
      <c r="K118" s="151"/>
    </row>
    <row r="119" spans="1:11" ht="12.75">
      <c r="A119" s="150"/>
      <c r="B119" s="151"/>
      <c r="C119" s="139"/>
      <c r="D119" s="156"/>
      <c r="E119" s="139"/>
      <c r="F119" s="139"/>
      <c r="G119" s="150"/>
      <c r="H119" s="139"/>
      <c r="I119" s="139"/>
      <c r="J119" s="177"/>
      <c r="K119" s="151"/>
    </row>
    <row r="120" spans="1:11" ht="12.75">
      <c r="A120" s="150"/>
      <c r="B120" s="151"/>
      <c r="C120" s="139"/>
      <c r="D120" s="156"/>
      <c r="E120" s="139"/>
      <c r="F120" s="139"/>
      <c r="G120" s="150"/>
      <c r="H120" s="139"/>
      <c r="I120" s="139"/>
      <c r="J120" s="177"/>
      <c r="K120" s="151"/>
    </row>
    <row r="121" spans="1:11" ht="12.75">
      <c r="A121" s="150"/>
      <c r="B121" s="151"/>
      <c r="C121" s="139"/>
      <c r="D121" s="156"/>
      <c r="E121" s="139"/>
      <c r="F121" s="139"/>
      <c r="G121" s="150"/>
      <c r="H121" s="139"/>
      <c r="I121" s="139"/>
      <c r="J121" s="177"/>
      <c r="K121" s="151"/>
    </row>
    <row r="122" spans="1:11" ht="12.75">
      <c r="A122" s="150"/>
      <c r="B122" s="151"/>
      <c r="C122" s="139"/>
      <c r="D122" s="156"/>
      <c r="E122" s="139"/>
      <c r="F122" s="139"/>
      <c r="G122" s="150"/>
      <c r="H122" s="139"/>
      <c r="I122" s="139"/>
      <c r="J122" s="177"/>
      <c r="K122" s="151"/>
    </row>
    <row r="123" spans="1:11" ht="12.75">
      <c r="A123" s="150"/>
      <c r="B123" s="151"/>
      <c r="C123" s="139"/>
      <c r="D123" s="156"/>
      <c r="E123" s="139"/>
      <c r="F123" s="139"/>
      <c r="G123" s="150"/>
      <c r="H123" s="139"/>
      <c r="I123" s="139"/>
      <c r="J123" s="177"/>
      <c r="K123" s="151"/>
    </row>
    <row r="124" spans="1:11" ht="12.75">
      <c r="A124" s="150"/>
      <c r="B124" s="151"/>
      <c r="C124" s="139"/>
      <c r="D124" s="156"/>
      <c r="E124" s="139"/>
      <c r="F124" s="139"/>
      <c r="G124" s="150"/>
      <c r="H124" s="139"/>
      <c r="I124" s="139"/>
      <c r="J124" s="177"/>
      <c r="K124" s="151"/>
    </row>
    <row r="125" spans="1:11" ht="12.75">
      <c r="A125" s="150"/>
      <c r="B125" s="151"/>
      <c r="C125" s="139"/>
      <c r="D125" s="156"/>
      <c r="E125" s="139"/>
      <c r="F125" s="139"/>
      <c r="G125" s="150"/>
      <c r="H125" s="139"/>
      <c r="I125" s="139"/>
      <c r="J125" s="177"/>
      <c r="K125" s="151"/>
    </row>
    <row r="126" spans="1:11" ht="12.75">
      <c r="A126" s="150"/>
      <c r="B126" s="151"/>
      <c r="C126" s="139"/>
      <c r="D126" s="156"/>
      <c r="E126" s="139"/>
      <c r="F126" s="139"/>
      <c r="G126" s="150"/>
      <c r="H126" s="139"/>
      <c r="I126" s="139"/>
      <c r="J126" s="177"/>
      <c r="K126" s="151"/>
    </row>
    <row r="127" spans="1:11" ht="12.75">
      <c r="A127" s="150"/>
      <c r="B127" s="151"/>
      <c r="C127" s="139"/>
      <c r="D127" s="156"/>
      <c r="E127" s="139"/>
      <c r="F127" s="139"/>
      <c r="G127" s="150"/>
      <c r="H127" s="139"/>
      <c r="I127" s="139"/>
      <c r="J127" s="177"/>
      <c r="K127" s="151"/>
    </row>
    <row r="128" spans="1:11" ht="12.75">
      <c r="A128" s="150"/>
      <c r="B128" s="151"/>
      <c r="C128" s="139"/>
      <c r="D128" s="156"/>
      <c r="E128" s="139"/>
      <c r="F128" s="139"/>
      <c r="G128" s="150"/>
      <c r="H128" s="139"/>
      <c r="I128" s="139"/>
      <c r="J128" s="177"/>
      <c r="K128" s="151"/>
    </row>
    <row r="129" spans="1:11" ht="12.75">
      <c r="A129" s="150"/>
      <c r="B129" s="151"/>
      <c r="C129" s="139"/>
      <c r="D129" s="156"/>
      <c r="E129" s="139"/>
      <c r="F129" s="139"/>
      <c r="G129" s="150"/>
      <c r="H129" s="139"/>
      <c r="I129" s="139"/>
      <c r="J129" s="177"/>
      <c r="K129" s="151"/>
    </row>
    <row r="130" spans="1:11" ht="12.75">
      <c r="A130" s="150"/>
      <c r="B130" s="151"/>
      <c r="C130" s="139"/>
      <c r="D130" s="156"/>
      <c r="E130" s="139"/>
      <c r="F130" s="139"/>
      <c r="G130" s="150"/>
      <c r="H130" s="139"/>
      <c r="I130" s="139"/>
      <c r="J130" s="177"/>
      <c r="K130" s="151"/>
    </row>
    <row r="131" spans="1:11" ht="12.75">
      <c r="A131" s="150"/>
      <c r="B131" s="151"/>
      <c r="C131" s="139"/>
      <c r="D131" s="156"/>
      <c r="E131" s="139"/>
      <c r="F131" s="139"/>
      <c r="G131" s="150"/>
      <c r="H131" s="139"/>
      <c r="I131" s="139"/>
      <c r="J131" s="177"/>
      <c r="K131" s="151"/>
    </row>
    <row r="132" spans="1:11" ht="12.75">
      <c r="A132" s="150"/>
      <c r="B132" s="151"/>
      <c r="C132" s="139"/>
      <c r="D132" s="156"/>
      <c r="E132" s="139"/>
      <c r="F132" s="139"/>
      <c r="G132" s="150"/>
      <c r="H132" s="139"/>
      <c r="I132" s="139"/>
      <c r="J132" s="177"/>
      <c r="K132" s="151"/>
    </row>
    <row r="133" spans="1:11" ht="12.75">
      <c r="A133" s="150"/>
      <c r="B133" s="151"/>
      <c r="C133" s="139"/>
      <c r="D133" s="156"/>
      <c r="E133" s="139"/>
      <c r="F133" s="139"/>
      <c r="G133" s="150"/>
      <c r="H133" s="139"/>
      <c r="I133" s="139"/>
      <c r="J133" s="177"/>
      <c r="K133" s="151"/>
    </row>
    <row r="134" spans="1:11" ht="12.75">
      <c r="A134" s="150"/>
      <c r="B134" s="151"/>
      <c r="C134" s="139"/>
      <c r="D134" s="156"/>
      <c r="E134" s="139"/>
      <c r="F134" s="139"/>
      <c r="G134" s="150"/>
      <c r="H134" s="139"/>
      <c r="I134" s="139"/>
      <c r="J134" s="177"/>
      <c r="K134" s="151"/>
    </row>
    <row r="135" spans="1:11" ht="12.75">
      <c r="A135" s="150"/>
      <c r="B135" s="151"/>
      <c r="C135" s="139"/>
      <c r="D135" s="156"/>
      <c r="E135" s="139"/>
      <c r="F135" s="139"/>
      <c r="G135" s="150"/>
      <c r="H135" s="139"/>
      <c r="I135" s="139"/>
      <c r="J135" s="177"/>
      <c r="K135" s="151"/>
    </row>
    <row r="136" spans="1:11" ht="12.75">
      <c r="A136" s="150"/>
      <c r="B136" s="151"/>
      <c r="C136" s="139"/>
      <c r="D136" s="156"/>
      <c r="E136" s="139"/>
      <c r="F136" s="139"/>
      <c r="G136" s="150"/>
      <c r="H136" s="139"/>
      <c r="I136" s="139"/>
      <c r="J136" s="177"/>
      <c r="K136" s="151"/>
    </row>
    <row r="137" spans="1:11" ht="12.75">
      <c r="A137" s="150"/>
      <c r="B137" s="151"/>
      <c r="C137" s="139"/>
      <c r="D137" s="156"/>
      <c r="E137" s="139"/>
      <c r="F137" s="139"/>
      <c r="G137" s="150"/>
      <c r="H137" s="139"/>
      <c r="I137" s="139"/>
      <c r="J137" s="177"/>
      <c r="K137" s="151"/>
    </row>
    <row r="138" spans="1:11" ht="12.75">
      <c r="A138" s="150"/>
      <c r="B138" s="151"/>
      <c r="C138" s="139"/>
      <c r="D138" s="156"/>
      <c r="E138" s="139"/>
      <c r="F138" s="139"/>
      <c r="G138" s="150"/>
      <c r="H138" s="139"/>
      <c r="I138" s="139"/>
      <c r="J138" s="177"/>
      <c r="K138" s="151"/>
    </row>
    <row r="139" spans="1:11" ht="12.75">
      <c r="A139" s="150"/>
      <c r="B139" s="151"/>
      <c r="C139" s="139"/>
      <c r="D139" s="156"/>
      <c r="E139" s="139"/>
      <c r="F139" s="139"/>
      <c r="G139" s="150"/>
      <c r="H139" s="139"/>
      <c r="I139" s="139"/>
      <c r="J139" s="177"/>
      <c r="K139" s="151"/>
    </row>
    <row r="140" spans="1:11" ht="12.75">
      <c r="A140" s="150"/>
      <c r="B140" s="151"/>
      <c r="C140" s="139"/>
      <c r="D140" s="156"/>
      <c r="E140" s="139"/>
      <c r="F140" s="139"/>
      <c r="G140" s="150"/>
      <c r="H140" s="139"/>
      <c r="I140" s="139"/>
      <c r="J140" s="177"/>
      <c r="K140" s="151"/>
    </row>
    <row r="141" spans="1:11" ht="12.75">
      <c r="A141" s="150"/>
      <c r="B141" s="151"/>
      <c r="C141" s="139"/>
      <c r="D141" s="156"/>
      <c r="E141" s="139"/>
      <c r="F141" s="139"/>
      <c r="G141" s="150"/>
      <c r="H141" s="139"/>
      <c r="I141" s="139"/>
      <c r="J141" s="177"/>
      <c r="K141" s="151"/>
    </row>
    <row r="142" spans="1:11" ht="12.75">
      <c r="A142" s="150"/>
      <c r="B142" s="151"/>
      <c r="C142" s="139"/>
      <c r="D142" s="156"/>
      <c r="E142" s="139"/>
      <c r="F142" s="139"/>
      <c r="G142" s="150"/>
      <c r="H142" s="139"/>
      <c r="I142" s="139"/>
      <c r="J142" s="177"/>
      <c r="K142" s="151"/>
    </row>
    <row r="143" spans="1:11" ht="12.75">
      <c r="A143" s="150"/>
      <c r="B143" s="151"/>
      <c r="C143" s="139"/>
      <c r="D143" s="156"/>
      <c r="E143" s="139"/>
      <c r="F143" s="139"/>
      <c r="G143" s="150"/>
      <c r="H143" s="139"/>
      <c r="I143" s="139"/>
      <c r="J143" s="177"/>
      <c r="K143" s="151"/>
    </row>
    <row r="144" spans="5:7" ht="12.75">
      <c r="E144" s="36"/>
      <c r="F144" s="22"/>
      <c r="G144" s="67"/>
    </row>
    <row r="145" spans="6:11" ht="12.75">
      <c r="F145" s="22"/>
      <c r="G145" s="67"/>
      <c r="H145" s="36"/>
      <c r="I145" s="36"/>
      <c r="J145" s="95"/>
      <c r="K145" s="84"/>
    </row>
    <row r="146" spans="6:7" ht="12.75">
      <c r="F146" s="22"/>
      <c r="G146" s="67"/>
    </row>
    <row r="147" spans="6:7" ht="12.75">
      <c r="F147" s="22"/>
      <c r="G147" s="67"/>
    </row>
    <row r="148" spans="6:7" ht="12.75">
      <c r="F148" s="22"/>
      <c r="G148" s="67"/>
    </row>
    <row r="149" spans="1:11" ht="12.75">
      <c r="A149" s="86"/>
      <c r="B149" s="105"/>
      <c r="C149" s="23"/>
      <c r="E149" s="23"/>
      <c r="F149" s="23"/>
      <c r="G149" s="86"/>
      <c r="H149" s="23"/>
      <c r="I149" s="23"/>
      <c r="J149" s="180"/>
      <c r="K149" s="105"/>
    </row>
    <row r="150" spans="1:11" ht="12.75">
      <c r="A150" s="86"/>
      <c r="B150" s="105"/>
      <c r="C150" s="23"/>
      <c r="D150" s="31"/>
      <c r="E150" s="23"/>
      <c r="F150" s="23"/>
      <c r="G150" s="86"/>
      <c r="H150" s="23"/>
      <c r="I150" s="23"/>
      <c r="J150" s="180"/>
      <c r="K150" s="84"/>
    </row>
    <row r="151" spans="1:11" ht="12.75">
      <c r="A151" s="215"/>
      <c r="B151" s="172"/>
      <c r="C151" s="172"/>
      <c r="D151" s="216"/>
      <c r="E151" s="172"/>
      <c r="F151" s="215"/>
      <c r="G151" s="174"/>
      <c r="H151" s="172"/>
      <c r="I151" s="174"/>
      <c r="J151" s="173"/>
      <c r="K151" s="172"/>
    </row>
    <row r="152" spans="1:11" ht="12.75">
      <c r="A152" s="107"/>
      <c r="B152"/>
      <c r="C152"/>
      <c r="D152" s="1"/>
      <c r="E152"/>
      <c r="F152" s="107"/>
      <c r="G152" s="110"/>
      <c r="H152"/>
      <c r="I152" s="110"/>
      <c r="J152" s="131"/>
      <c r="K152"/>
    </row>
    <row r="153" spans="1:11" ht="12.75">
      <c r="A153" s="107"/>
      <c r="B153"/>
      <c r="C153"/>
      <c r="D153" s="1"/>
      <c r="E153"/>
      <c r="F153" s="107"/>
      <c r="G153" s="110"/>
      <c r="H153"/>
      <c r="I153" s="110"/>
      <c r="J153" s="131"/>
      <c r="K153"/>
    </row>
    <row r="154" spans="1:11" ht="12.75">
      <c r="A154" s="107"/>
      <c r="B154"/>
      <c r="C154"/>
      <c r="D154" s="1"/>
      <c r="E154"/>
      <c r="F154" s="107"/>
      <c r="G154" s="110"/>
      <c r="H154"/>
      <c r="I154" s="110"/>
      <c r="J154" s="131"/>
      <c r="K154"/>
    </row>
    <row r="155" spans="1:11" ht="12.75">
      <c r="A155" s="107"/>
      <c r="B155"/>
      <c r="C155"/>
      <c r="D155" s="1"/>
      <c r="E155"/>
      <c r="F155" s="107"/>
      <c r="G155" s="110"/>
      <c r="H155"/>
      <c r="I155" s="110"/>
      <c r="J155" s="131"/>
      <c r="K155"/>
    </row>
    <row r="156" spans="1:11" ht="12.75">
      <c r="A156" s="107"/>
      <c r="B156"/>
      <c r="C156"/>
      <c r="D156" s="1"/>
      <c r="E156"/>
      <c r="F156" s="107"/>
      <c r="G156" s="110"/>
      <c r="H156"/>
      <c r="I156" s="110"/>
      <c r="J156" s="131"/>
      <c r="K156"/>
    </row>
    <row r="157" spans="1:11" ht="12.75">
      <c r="A157" s="107"/>
      <c r="B157"/>
      <c r="C157"/>
      <c r="D157" s="1"/>
      <c r="E157"/>
      <c r="F157" s="107"/>
      <c r="G157" s="110"/>
      <c r="H157"/>
      <c r="I157" s="110"/>
      <c r="J157" s="131"/>
      <c r="K157"/>
    </row>
    <row r="158" spans="1:11" ht="12.75">
      <c r="A158" s="107"/>
      <c r="B158"/>
      <c r="C158"/>
      <c r="D158" s="1"/>
      <c r="E158"/>
      <c r="F158" s="107"/>
      <c r="G158" s="110"/>
      <c r="H158"/>
      <c r="I158" s="110"/>
      <c r="J158" s="131"/>
      <c r="K158"/>
    </row>
    <row r="159" spans="1:13" s="110" customFormat="1" ht="12.75">
      <c r="A159" s="107"/>
      <c r="B159"/>
      <c r="C159"/>
      <c r="D159" s="1"/>
      <c r="E159"/>
      <c r="F159" s="107"/>
      <c r="H159"/>
      <c r="J159" s="131"/>
      <c r="K159"/>
      <c r="L159"/>
      <c r="M159"/>
    </row>
    <row r="160" spans="1:13" s="110" customFormat="1" ht="12.75">
      <c r="A160" s="107"/>
      <c r="B160"/>
      <c r="C160"/>
      <c r="D160" s="1"/>
      <c r="E160"/>
      <c r="F160" s="107"/>
      <c r="H160"/>
      <c r="J160" s="131"/>
      <c r="K160"/>
      <c r="L160"/>
      <c r="M160"/>
    </row>
    <row r="161" spans="1:13" s="110" customFormat="1" ht="12.75">
      <c r="A161" s="107"/>
      <c r="B161"/>
      <c r="C161"/>
      <c r="D161" s="1"/>
      <c r="E161"/>
      <c r="F161" s="107"/>
      <c r="H161"/>
      <c r="J161" s="131"/>
      <c r="K161"/>
      <c r="L161"/>
      <c r="M161"/>
    </row>
    <row r="162" spans="1:13" s="110" customFormat="1" ht="12.75">
      <c r="A162" s="70"/>
      <c r="B162" s="43"/>
      <c r="C162" s="42"/>
      <c r="D162" s="76"/>
      <c r="E162" s="42"/>
      <c r="F162" s="42"/>
      <c r="G162" s="70"/>
      <c r="H162" s="42"/>
      <c r="I162" s="42"/>
      <c r="J162" s="64"/>
      <c r="K162" s="16"/>
      <c r="L162"/>
      <c r="M162"/>
    </row>
    <row r="163" spans="1:13" s="110" customFormat="1" ht="12.75">
      <c r="A163" s="67"/>
      <c r="B163" s="106"/>
      <c r="C163" s="81"/>
      <c r="D163" s="80"/>
      <c r="E163" s="81"/>
      <c r="F163" s="81"/>
      <c r="G163" s="67"/>
      <c r="H163" s="22"/>
      <c r="I163" s="22"/>
      <c r="J163" s="64"/>
      <c r="K163" s="16"/>
      <c r="L163"/>
      <c r="M163"/>
    </row>
    <row r="164" spans="1:13" s="110" customFormat="1" ht="12.75">
      <c r="A164" s="67"/>
      <c r="B164" s="16"/>
      <c r="C164" s="22"/>
      <c r="D164" s="26"/>
      <c r="E164" s="22"/>
      <c r="F164" s="67"/>
      <c r="G164" s="22"/>
      <c r="H164" s="22"/>
      <c r="I164" s="22"/>
      <c r="J164" s="64"/>
      <c r="K164" s="16"/>
      <c r="L164"/>
      <c r="M164"/>
    </row>
    <row r="165" spans="1:13" s="110" customFormat="1" ht="12.75">
      <c r="A165" s="67"/>
      <c r="B165" s="16"/>
      <c r="C165" s="22"/>
      <c r="D165" s="26"/>
      <c r="E165" s="22"/>
      <c r="F165" s="67"/>
      <c r="G165" s="22"/>
      <c r="H165" s="22"/>
      <c r="I165" s="22"/>
      <c r="J165" s="64"/>
      <c r="K165" s="16"/>
      <c r="L165"/>
      <c r="M165"/>
    </row>
    <row r="166" spans="1:13" s="110" customFormat="1" ht="12.75">
      <c r="A166" s="67"/>
      <c r="B166" s="16"/>
      <c r="C166" s="22"/>
      <c r="D166" s="26"/>
      <c r="E166" s="22"/>
      <c r="F166" s="67"/>
      <c r="G166" s="22"/>
      <c r="H166" s="22"/>
      <c r="I166" s="22"/>
      <c r="J166" s="64"/>
      <c r="K166" s="16"/>
      <c r="L166"/>
      <c r="M166"/>
    </row>
    <row r="167" spans="1:13" s="110" customFormat="1" ht="12.75">
      <c r="A167" s="41"/>
      <c r="B167" s="16"/>
      <c r="C167" s="22"/>
      <c r="D167" s="26"/>
      <c r="E167" s="22"/>
      <c r="F167" s="67"/>
      <c r="G167" s="22"/>
      <c r="H167" s="22"/>
      <c r="I167" s="22"/>
      <c r="J167" s="64"/>
      <c r="K167" s="16"/>
      <c r="L167"/>
      <c r="M167"/>
    </row>
    <row r="168" spans="1:13" s="110" customFormat="1" ht="12.75">
      <c r="A168" s="41"/>
      <c r="B168" s="16"/>
      <c r="C168" s="22"/>
      <c r="D168" s="26"/>
      <c r="E168" s="22"/>
      <c r="F168" s="67"/>
      <c r="G168" s="22"/>
      <c r="H168" s="22"/>
      <c r="I168" s="22"/>
      <c r="J168" s="64"/>
      <c r="K168" s="16"/>
      <c r="L168"/>
      <c r="M168"/>
    </row>
  </sheetData>
  <sheetProtection/>
  <printOptions/>
  <pageMargins left="0.75" right="0.75" top="1" bottom="1" header="0.5" footer="0.5"/>
  <pageSetup fitToHeight="2" fitToWidth="1" horizontalDpi="300" verticalDpi="300" orientation="landscape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C1">
      <pane ySplit="780" topLeftCell="A91" activePane="bottomLeft" state="split"/>
      <selection pane="topLeft" activeCell="A1" sqref="A1:IV2"/>
      <selection pane="bottomLeft" activeCell="F105" sqref="F105"/>
    </sheetView>
  </sheetViews>
  <sheetFormatPr defaultColWidth="9.140625" defaultRowHeight="12.75"/>
  <cols>
    <col min="1" max="1" width="11.28125" style="162" bestFit="1" customWidth="1"/>
    <col min="2" max="2" width="8.7109375" style="162" bestFit="1" customWidth="1"/>
    <col min="3" max="3" width="11.57421875" style="162" customWidth="1"/>
    <col min="4" max="4" width="10.00390625" style="162" customWidth="1"/>
    <col min="5" max="5" width="15.421875" style="162" customWidth="1"/>
    <col min="6" max="6" width="11.140625" style="162" customWidth="1"/>
    <col min="7" max="7" width="12.8515625" style="162" customWidth="1"/>
    <col min="8" max="8" width="8.7109375" style="162" customWidth="1"/>
    <col min="9" max="9" width="12.421875" style="162" customWidth="1"/>
    <col min="10" max="10" width="13.421875" style="162" customWidth="1"/>
    <col min="11" max="11" width="15.57421875" style="162" customWidth="1"/>
    <col min="12" max="16384" width="9.140625" style="163" customWidth="1"/>
  </cols>
  <sheetData>
    <row r="1" spans="1:13" s="16" customFormat="1" ht="12.75">
      <c r="A1" s="140" t="s">
        <v>44</v>
      </c>
      <c r="B1" s="141" t="s">
        <v>99</v>
      </c>
      <c r="C1" s="142" t="s">
        <v>50</v>
      </c>
      <c r="D1" s="143" t="s">
        <v>102</v>
      </c>
      <c r="E1" s="142" t="s">
        <v>51</v>
      </c>
      <c r="F1" s="144" t="s">
        <v>77</v>
      </c>
      <c r="G1" s="145" t="s">
        <v>103</v>
      </c>
      <c r="H1" s="142" t="s">
        <v>51</v>
      </c>
      <c r="I1" s="142" t="s">
        <v>52</v>
      </c>
      <c r="J1" s="142" t="s">
        <v>104</v>
      </c>
      <c r="K1" s="141" t="s">
        <v>53</v>
      </c>
      <c r="M1" s="25"/>
    </row>
    <row r="2" spans="1:13" s="16" customFormat="1" ht="13.5" thickBot="1">
      <c r="A2" s="146"/>
      <c r="B2" s="147" t="s">
        <v>100</v>
      </c>
      <c r="C2" s="148" t="s">
        <v>54</v>
      </c>
      <c r="D2" s="149" t="s">
        <v>78</v>
      </c>
      <c r="E2" s="148" t="s">
        <v>101</v>
      </c>
      <c r="F2" s="148" t="s">
        <v>55</v>
      </c>
      <c r="G2" s="146" t="s">
        <v>78</v>
      </c>
      <c r="H2" s="148" t="s">
        <v>52</v>
      </c>
      <c r="I2" s="148" t="s">
        <v>55</v>
      </c>
      <c r="J2" s="148" t="s">
        <v>78</v>
      </c>
      <c r="K2" s="147"/>
      <c r="M2" s="25"/>
    </row>
    <row r="3" spans="1:11" ht="15.75" customHeight="1">
      <c r="A3" s="161">
        <v>39455</v>
      </c>
      <c r="C3" s="162">
        <v>4</v>
      </c>
      <c r="E3" s="162">
        <v>4</v>
      </c>
      <c r="H3" s="162">
        <v>4</v>
      </c>
      <c r="K3" s="165"/>
    </row>
    <row r="4" spans="1:11" ht="15.75" customHeight="1">
      <c r="A4" s="161">
        <v>39457</v>
      </c>
      <c r="C4" s="162">
        <v>0.4</v>
      </c>
      <c r="E4" s="162">
        <v>0.4</v>
      </c>
      <c r="H4" s="162">
        <v>0.4</v>
      </c>
      <c r="K4" s="165"/>
    </row>
    <row r="5" spans="1:11" ht="15.75" customHeight="1">
      <c r="A5" s="161">
        <v>39463</v>
      </c>
      <c r="C5" s="162">
        <v>3.1</v>
      </c>
      <c r="E5" s="162">
        <v>3.1</v>
      </c>
      <c r="H5" s="162">
        <v>3.1</v>
      </c>
      <c r="K5" s="165"/>
    </row>
    <row r="6" spans="1:11" ht="15.75" customHeight="1">
      <c r="A6" s="161">
        <v>39478</v>
      </c>
      <c r="C6" s="162">
        <v>1.6</v>
      </c>
      <c r="E6" s="162">
        <v>1.6</v>
      </c>
      <c r="H6" s="162">
        <v>1.6</v>
      </c>
      <c r="K6" s="165"/>
    </row>
    <row r="7" spans="1:11" ht="15.75" customHeight="1">
      <c r="A7" s="161">
        <v>39483</v>
      </c>
      <c r="C7" s="162">
        <v>11.2</v>
      </c>
      <c r="E7" s="162">
        <v>11.2</v>
      </c>
      <c r="H7" s="162">
        <v>11.2</v>
      </c>
      <c r="K7" s="165"/>
    </row>
    <row r="8" spans="1:11" ht="15.75" customHeight="1">
      <c r="A8" s="161">
        <v>39484</v>
      </c>
      <c r="C8" s="162">
        <v>2.2</v>
      </c>
      <c r="E8" s="162">
        <v>2.2</v>
      </c>
      <c r="H8" s="162">
        <v>2.2</v>
      </c>
      <c r="K8" s="164"/>
    </row>
    <row r="9" spans="1:11" ht="15.75" customHeight="1">
      <c r="A9" s="161">
        <v>39494</v>
      </c>
      <c r="C9" s="162">
        <v>15.2</v>
      </c>
      <c r="E9" s="162">
        <v>15.2</v>
      </c>
      <c r="H9" s="162">
        <v>15.2</v>
      </c>
      <c r="K9" s="165"/>
    </row>
    <row r="10" spans="1:11" ht="15.75" customHeight="1">
      <c r="A10" s="161">
        <v>39495</v>
      </c>
      <c r="C10" s="162">
        <v>21.5</v>
      </c>
      <c r="E10" s="162">
        <v>21.5</v>
      </c>
      <c r="H10" s="162">
        <v>21.5</v>
      </c>
      <c r="K10" s="166"/>
    </row>
    <row r="11" spans="1:11" ht="15.75" customHeight="1">
      <c r="A11" s="161">
        <v>39499</v>
      </c>
      <c r="C11" s="162">
        <v>0.5</v>
      </c>
      <c r="E11" s="162">
        <v>0.5</v>
      </c>
      <c r="H11" s="162">
        <v>0.5</v>
      </c>
      <c r="K11" s="164"/>
    </row>
    <row r="12" spans="1:11" ht="15.75" customHeight="1">
      <c r="A12" s="161">
        <v>39501</v>
      </c>
      <c r="C12" s="162">
        <v>3</v>
      </c>
      <c r="E12" s="162">
        <v>3</v>
      </c>
      <c r="H12" s="162">
        <v>3</v>
      </c>
      <c r="K12" s="164"/>
    </row>
    <row r="13" spans="1:11" ht="15.75" customHeight="1">
      <c r="A13" s="161">
        <v>39509</v>
      </c>
      <c r="C13" s="162">
        <v>58</v>
      </c>
      <c r="E13" s="162">
        <v>58</v>
      </c>
      <c r="H13" s="162">
        <v>58</v>
      </c>
      <c r="K13" s="164"/>
    </row>
    <row r="14" spans="1:11" ht="15.75" customHeight="1">
      <c r="A14" s="161">
        <v>39521</v>
      </c>
      <c r="C14" s="162">
        <v>10.8</v>
      </c>
      <c r="E14" s="162">
        <v>10.8</v>
      </c>
      <c r="H14" s="162">
        <v>10.8</v>
      </c>
      <c r="K14" s="164"/>
    </row>
    <row r="15" spans="1:11" ht="15.75" customHeight="1">
      <c r="A15" s="161">
        <v>39522</v>
      </c>
      <c r="C15" s="162">
        <v>7.2</v>
      </c>
      <c r="E15" s="162">
        <v>7.2</v>
      </c>
      <c r="H15" s="162">
        <v>7.2</v>
      </c>
      <c r="K15" s="164"/>
    </row>
    <row r="16" spans="1:11" ht="15.75" customHeight="1">
      <c r="A16" s="161">
        <v>39524</v>
      </c>
      <c r="C16" s="162">
        <v>5.6</v>
      </c>
      <c r="E16" s="162">
        <v>5.6</v>
      </c>
      <c r="H16" s="162">
        <v>5.6</v>
      </c>
      <c r="K16" s="164"/>
    </row>
    <row r="17" spans="1:11" ht="15.75" customHeight="1">
      <c r="A17" s="161">
        <v>39534</v>
      </c>
      <c r="C17" s="162">
        <v>0.8</v>
      </c>
      <c r="E17" s="162">
        <v>0.8</v>
      </c>
      <c r="H17" s="162">
        <v>0.8</v>
      </c>
      <c r="K17" s="164"/>
    </row>
    <row r="18" spans="1:11" ht="15.75" customHeight="1">
      <c r="A18" s="161">
        <v>39537</v>
      </c>
      <c r="C18" s="162">
        <v>2</v>
      </c>
      <c r="E18" s="162">
        <v>2</v>
      </c>
      <c r="H18" s="162">
        <v>2</v>
      </c>
      <c r="K18" s="164"/>
    </row>
    <row r="19" spans="1:11" ht="15.75" customHeight="1">
      <c r="A19" s="161">
        <v>39538</v>
      </c>
      <c r="C19" s="162">
        <v>8</v>
      </c>
      <c r="E19" s="162">
        <v>8</v>
      </c>
      <c r="H19" s="162">
        <v>8</v>
      </c>
      <c r="K19" s="164"/>
    </row>
    <row r="20" spans="1:11" ht="15.75" customHeight="1">
      <c r="A20" s="161">
        <v>39541</v>
      </c>
      <c r="C20" s="162">
        <v>7</v>
      </c>
      <c r="E20" s="162">
        <v>7</v>
      </c>
      <c r="H20" s="162">
        <v>7</v>
      </c>
      <c r="K20" s="164"/>
    </row>
    <row r="21" spans="1:11" ht="15.75" customHeight="1">
      <c r="A21" s="161">
        <v>39546</v>
      </c>
      <c r="C21" s="162">
        <v>22.5</v>
      </c>
      <c r="E21" s="162">
        <v>22.5</v>
      </c>
      <c r="H21" s="162">
        <v>22.5</v>
      </c>
      <c r="K21" s="164"/>
    </row>
    <row r="22" spans="1:11" ht="15.75" customHeight="1">
      <c r="A22" s="161">
        <v>39547</v>
      </c>
      <c r="C22" s="162">
        <v>1.5</v>
      </c>
      <c r="E22" s="162">
        <v>1.5</v>
      </c>
      <c r="H22" s="162">
        <v>1.5</v>
      </c>
      <c r="K22" s="164"/>
    </row>
    <row r="23" spans="1:11" ht="15.75" customHeight="1">
      <c r="A23" s="161">
        <v>39548</v>
      </c>
      <c r="C23" s="162">
        <v>9.1</v>
      </c>
      <c r="E23" s="162">
        <v>9.1</v>
      </c>
      <c r="H23" s="162">
        <v>9.1</v>
      </c>
      <c r="K23" s="164"/>
    </row>
    <row r="24" spans="1:11" ht="15.75" customHeight="1">
      <c r="A24" s="161">
        <v>39555</v>
      </c>
      <c r="C24" s="162">
        <v>15.5</v>
      </c>
      <c r="E24" s="162">
        <v>15.5</v>
      </c>
      <c r="H24" s="162">
        <v>15.5</v>
      </c>
      <c r="K24" s="164"/>
    </row>
    <row r="25" spans="1:11" ht="15.75" customHeight="1">
      <c r="A25" s="161">
        <v>39556</v>
      </c>
      <c r="C25" s="162">
        <v>2.7</v>
      </c>
      <c r="E25" s="162">
        <v>2.7</v>
      </c>
      <c r="H25" s="162">
        <v>2.7</v>
      </c>
      <c r="K25" s="164"/>
    </row>
    <row r="26" spans="1:11" ht="15.75" customHeight="1">
      <c r="A26" s="161">
        <v>39561</v>
      </c>
      <c r="B26" s="162" t="s">
        <v>177</v>
      </c>
      <c r="C26" s="162">
        <v>1.3</v>
      </c>
      <c r="D26" s="162">
        <v>100</v>
      </c>
      <c r="E26" s="162">
        <v>0.9111776971735969</v>
      </c>
      <c r="F26" s="162">
        <v>20.8</v>
      </c>
      <c r="G26" s="161">
        <v>39561</v>
      </c>
      <c r="K26" s="164" t="s">
        <v>182</v>
      </c>
    </row>
    <row r="27" spans="1:11" ht="15.75" customHeight="1">
      <c r="A27" s="161">
        <v>39565</v>
      </c>
      <c r="B27" s="162" t="s">
        <v>177</v>
      </c>
      <c r="C27" s="162">
        <v>4.04</v>
      </c>
      <c r="D27" s="162">
        <v>100</v>
      </c>
      <c r="E27" s="162">
        <v>2.825526993639279</v>
      </c>
      <c r="F27" s="162">
        <v>64.5</v>
      </c>
      <c r="G27" s="161">
        <v>39565</v>
      </c>
      <c r="K27" s="164" t="s">
        <v>182</v>
      </c>
    </row>
    <row r="28" spans="1:11" ht="15.75" customHeight="1">
      <c r="A28" s="161">
        <v>39575</v>
      </c>
      <c r="B28" s="162" t="s">
        <v>177</v>
      </c>
      <c r="C28" s="162">
        <v>1.38</v>
      </c>
      <c r="D28" s="162">
        <v>100</v>
      </c>
      <c r="E28" s="162">
        <v>0.9659359722441255</v>
      </c>
      <c r="F28" s="162">
        <v>22.05</v>
      </c>
      <c r="G28" s="161">
        <v>39575</v>
      </c>
      <c r="K28" s="164" t="s">
        <v>182</v>
      </c>
    </row>
    <row r="29" spans="1:11" ht="15.75" customHeight="1">
      <c r="A29" s="161">
        <v>39577</v>
      </c>
      <c r="B29" s="162" t="s">
        <v>166</v>
      </c>
      <c r="C29" s="162">
        <v>6.57</v>
      </c>
      <c r="D29" s="162" t="s">
        <v>199</v>
      </c>
      <c r="E29" s="162">
        <v>4.599695105924408</v>
      </c>
      <c r="F29" s="162">
        <v>105</v>
      </c>
      <c r="G29" s="161">
        <v>39577</v>
      </c>
      <c r="K29" s="164" t="s">
        <v>200</v>
      </c>
    </row>
    <row r="30" spans="1:11" ht="15.75" customHeight="1">
      <c r="A30" s="161">
        <v>39578</v>
      </c>
      <c r="B30" s="162" t="s">
        <v>165</v>
      </c>
      <c r="C30" s="162">
        <v>3.98</v>
      </c>
      <c r="D30" s="162">
        <v>70</v>
      </c>
      <c r="E30" s="162">
        <v>2.7904816975941404</v>
      </c>
      <c r="F30" s="162">
        <v>63.7</v>
      </c>
      <c r="G30" s="161">
        <v>39579</v>
      </c>
      <c r="K30" s="164"/>
    </row>
    <row r="31" spans="1:11" ht="15.75" customHeight="1">
      <c r="A31" s="161">
        <v>39588</v>
      </c>
      <c r="B31" s="162" t="s">
        <v>177</v>
      </c>
      <c r="D31" s="162">
        <v>70</v>
      </c>
      <c r="E31" s="162">
        <v>0</v>
      </c>
      <c r="G31" s="161"/>
      <c r="H31" s="162">
        <v>12.090627135572728</v>
      </c>
      <c r="I31" s="162">
        <v>276</v>
      </c>
      <c r="J31" s="161">
        <v>39588</v>
      </c>
      <c r="K31" s="164" t="s">
        <v>183</v>
      </c>
    </row>
    <row r="32" spans="1:11" ht="15.75" customHeight="1">
      <c r="A32" s="161">
        <v>39590</v>
      </c>
      <c r="B32" s="162" t="s">
        <v>177</v>
      </c>
      <c r="C32" s="162">
        <v>2.13</v>
      </c>
      <c r="D32" s="162">
        <v>70</v>
      </c>
      <c r="E32" s="162">
        <v>0</v>
      </c>
      <c r="G32" s="161"/>
      <c r="H32" s="162">
        <v>0</v>
      </c>
      <c r="J32" s="161"/>
      <c r="K32" s="164"/>
    </row>
    <row r="33" spans="1:11" ht="15.75" customHeight="1">
      <c r="A33" s="161">
        <v>39592</v>
      </c>
      <c r="B33" s="162" t="s">
        <v>177</v>
      </c>
      <c r="C33" s="162">
        <v>12.95</v>
      </c>
      <c r="D33" s="162">
        <v>70</v>
      </c>
      <c r="E33" s="162">
        <v>10.566156757609209</v>
      </c>
      <c r="F33" s="162">
        <v>241.2</v>
      </c>
      <c r="G33" s="161">
        <v>39593</v>
      </c>
      <c r="H33" s="162">
        <v>0</v>
      </c>
      <c r="J33" s="161"/>
      <c r="K33" s="164"/>
    </row>
    <row r="34" spans="1:11" ht="15.75" customHeight="1">
      <c r="A34" s="161">
        <v>39595</v>
      </c>
      <c r="B34" s="162" t="s">
        <v>184</v>
      </c>
      <c r="C34" s="162">
        <v>73.8</v>
      </c>
      <c r="D34" s="162">
        <v>70</v>
      </c>
      <c r="E34" s="162">
        <v>35.04529604513834</v>
      </c>
      <c r="F34" s="162">
        <v>800</v>
      </c>
      <c r="G34" s="161">
        <v>39595</v>
      </c>
      <c r="H34" s="162">
        <v>0</v>
      </c>
      <c r="J34" s="161"/>
      <c r="K34" s="164" t="s">
        <v>185</v>
      </c>
    </row>
    <row r="35" spans="1:11" ht="15.75" customHeight="1">
      <c r="A35" s="161">
        <v>39596</v>
      </c>
      <c r="B35" s="162" t="s">
        <v>186</v>
      </c>
      <c r="C35" s="162">
        <v>0.46</v>
      </c>
      <c r="D35" s="162">
        <v>70</v>
      </c>
      <c r="E35" s="162">
        <v>16.966303947852598</v>
      </c>
      <c r="F35" s="162">
        <v>387.3</v>
      </c>
      <c r="G35" s="161">
        <v>39596</v>
      </c>
      <c r="H35" s="162">
        <v>0</v>
      </c>
      <c r="J35" s="161"/>
      <c r="K35" s="164" t="s">
        <v>188</v>
      </c>
    </row>
    <row r="36" spans="1:11" ht="15.75" customHeight="1">
      <c r="A36" s="161">
        <v>39598</v>
      </c>
      <c r="B36" s="162" t="s">
        <v>186</v>
      </c>
      <c r="C36" s="162">
        <v>1.37</v>
      </c>
      <c r="D36" s="162">
        <v>70</v>
      </c>
      <c r="E36" s="162">
        <v>0</v>
      </c>
      <c r="G36" s="161">
        <v>39602</v>
      </c>
      <c r="H36" s="162">
        <v>0</v>
      </c>
      <c r="J36" s="161"/>
      <c r="K36" s="164"/>
    </row>
    <row r="37" spans="1:11" ht="15.75" customHeight="1">
      <c r="A37" s="161">
        <v>39601</v>
      </c>
      <c r="B37" s="162" t="s">
        <v>187</v>
      </c>
      <c r="C37" s="162">
        <v>51.3</v>
      </c>
      <c r="D37" s="162">
        <v>70</v>
      </c>
      <c r="E37" s="162">
        <v>35.93018977027808</v>
      </c>
      <c r="F37" s="162">
        <v>820.2</v>
      </c>
      <c r="G37" s="161">
        <v>39602</v>
      </c>
      <c r="H37" s="162">
        <v>35.93018977027808</v>
      </c>
      <c r="I37" s="162">
        <v>820.2</v>
      </c>
      <c r="J37" s="161">
        <v>39602</v>
      </c>
      <c r="K37" s="164"/>
    </row>
    <row r="38" spans="1:11" ht="15.75" customHeight="1">
      <c r="A38" s="161">
        <v>39605</v>
      </c>
      <c r="B38" s="162" t="s">
        <v>81</v>
      </c>
      <c r="C38" s="162">
        <v>61.8</v>
      </c>
      <c r="D38" s="162">
        <v>70</v>
      </c>
      <c r="E38" s="162">
        <v>43.25903730571764</v>
      </c>
      <c r="F38" s="162">
        <v>987.5</v>
      </c>
      <c r="G38" s="161">
        <v>39605</v>
      </c>
      <c r="H38" s="162">
        <v>0</v>
      </c>
      <c r="J38" s="161"/>
      <c r="K38" s="164"/>
    </row>
    <row r="39" spans="1:11" ht="15.75" customHeight="1">
      <c r="A39" s="161">
        <v>39607</v>
      </c>
      <c r="B39" s="162" t="s">
        <v>81</v>
      </c>
      <c r="C39" s="162">
        <v>2.54</v>
      </c>
      <c r="D39" s="162">
        <v>70</v>
      </c>
      <c r="E39" s="162">
        <v>0</v>
      </c>
      <c r="G39" s="161">
        <v>39611</v>
      </c>
      <c r="H39" s="162">
        <v>0</v>
      </c>
      <c r="J39" s="161"/>
      <c r="K39" s="164"/>
    </row>
    <row r="40" spans="1:11" ht="12.75">
      <c r="A40" s="161">
        <v>39610</v>
      </c>
      <c r="B40" s="162" t="s">
        <v>189</v>
      </c>
      <c r="C40" s="162">
        <v>10</v>
      </c>
      <c r="D40" s="162">
        <v>70</v>
      </c>
      <c r="E40" s="162">
        <v>0</v>
      </c>
      <c r="G40" s="161">
        <v>39611</v>
      </c>
      <c r="H40" s="162">
        <v>0</v>
      </c>
      <c r="J40" s="161"/>
      <c r="K40" s="164" t="s">
        <v>201</v>
      </c>
    </row>
    <row r="41" spans="1:11" ht="12.75">
      <c r="A41" s="161">
        <v>39611</v>
      </c>
      <c r="B41" s="162" t="s">
        <v>186</v>
      </c>
      <c r="C41" s="162">
        <v>21.4</v>
      </c>
      <c r="D41" s="162">
        <v>70</v>
      </c>
      <c r="E41" s="162">
        <v>23.743188070581226</v>
      </c>
      <c r="F41" s="162">
        <v>542</v>
      </c>
      <c r="G41" s="161">
        <v>39611</v>
      </c>
      <c r="H41" s="162">
        <v>43.80662005642293</v>
      </c>
      <c r="I41" s="162">
        <v>1000</v>
      </c>
      <c r="J41" s="161">
        <v>39611</v>
      </c>
      <c r="K41" s="164" t="s">
        <v>202</v>
      </c>
    </row>
    <row r="42" spans="1:11" ht="12.75">
      <c r="A42" s="161">
        <v>39612</v>
      </c>
      <c r="B42" s="162" t="s">
        <v>190</v>
      </c>
      <c r="C42" s="162">
        <v>0.54</v>
      </c>
      <c r="D42" s="162">
        <v>70</v>
      </c>
      <c r="E42" s="162">
        <v>0</v>
      </c>
      <c r="G42" s="161">
        <v>39615</v>
      </c>
      <c r="H42" s="162">
        <v>43.80662005642293</v>
      </c>
      <c r="I42" s="162">
        <v>1000</v>
      </c>
      <c r="J42" s="161">
        <v>39612</v>
      </c>
      <c r="K42" s="164" t="s">
        <v>191</v>
      </c>
    </row>
    <row r="43" spans="1:11" ht="12.75">
      <c r="A43" s="161">
        <v>39613</v>
      </c>
      <c r="B43" s="162" t="s">
        <v>81</v>
      </c>
      <c r="D43" s="162">
        <v>70</v>
      </c>
      <c r="E43" s="162">
        <v>0</v>
      </c>
      <c r="G43" s="161"/>
      <c r="H43" s="162">
        <v>41.95798069004188</v>
      </c>
      <c r="I43" s="162">
        <v>957.8</v>
      </c>
      <c r="J43" s="161">
        <v>39613</v>
      </c>
      <c r="K43" s="164" t="s">
        <v>192</v>
      </c>
    </row>
    <row r="44" spans="1:11" ht="12.75">
      <c r="A44" s="161">
        <v>39615</v>
      </c>
      <c r="B44" s="162" t="s">
        <v>81</v>
      </c>
      <c r="C44" s="162">
        <v>7.88</v>
      </c>
      <c r="D44" s="162">
        <v>70</v>
      </c>
      <c r="E44" s="162">
        <v>5.896371059594526</v>
      </c>
      <c r="F44" s="162">
        <v>134.6</v>
      </c>
      <c r="G44" s="161">
        <v>39615</v>
      </c>
      <c r="H44" s="162">
        <v>0</v>
      </c>
      <c r="J44" s="161"/>
      <c r="K44" s="164"/>
    </row>
    <row r="45" spans="1:11" ht="12.75">
      <c r="A45" s="161">
        <v>39617</v>
      </c>
      <c r="B45" s="162" t="s">
        <v>189</v>
      </c>
      <c r="C45" s="162">
        <v>7.4</v>
      </c>
      <c r="D45" s="162">
        <v>70</v>
      </c>
      <c r="E45" s="162">
        <v>5.204226462703043</v>
      </c>
      <c r="F45" s="162">
        <v>118.8</v>
      </c>
      <c r="G45" s="161">
        <v>39617</v>
      </c>
      <c r="H45" s="162">
        <v>0</v>
      </c>
      <c r="J45" s="161"/>
      <c r="K45" s="164"/>
    </row>
    <row r="46" spans="1:11" ht="12.75">
      <c r="A46" s="161">
        <v>39618</v>
      </c>
      <c r="B46" s="162" t="s">
        <v>189</v>
      </c>
      <c r="C46" s="162">
        <v>19</v>
      </c>
      <c r="D46" s="162">
        <v>70</v>
      </c>
      <c r="E46" s="162">
        <v>13.321593159158212</v>
      </c>
      <c r="F46" s="162">
        <v>304.1</v>
      </c>
      <c r="G46" s="161">
        <v>39619</v>
      </c>
      <c r="H46" s="162">
        <v>0</v>
      </c>
      <c r="J46" s="161"/>
      <c r="K46" s="164"/>
    </row>
    <row r="47" spans="1:11" ht="12.75">
      <c r="A47" s="161">
        <v>39619</v>
      </c>
      <c r="D47" s="162">
        <v>70</v>
      </c>
      <c r="E47" s="162">
        <v>0</v>
      </c>
      <c r="G47" s="161"/>
      <c r="H47" s="162">
        <v>24.42219068145578</v>
      </c>
      <c r="I47" s="162">
        <v>557.5</v>
      </c>
      <c r="J47" s="161">
        <v>39619</v>
      </c>
      <c r="K47" s="164" t="s">
        <v>183</v>
      </c>
    </row>
    <row r="48" spans="1:11" ht="12.75">
      <c r="A48" s="161">
        <v>39622</v>
      </c>
      <c r="B48" s="162" t="s">
        <v>186</v>
      </c>
      <c r="C48" s="162">
        <v>8.27</v>
      </c>
      <c r="D48" s="162">
        <v>70</v>
      </c>
      <c r="E48" s="162">
        <v>5.786854509453469</v>
      </c>
      <c r="F48" s="162">
        <v>132.1</v>
      </c>
      <c r="G48" s="161">
        <v>39622</v>
      </c>
      <c r="H48" s="162">
        <v>0</v>
      </c>
      <c r="J48" s="161"/>
      <c r="K48" s="164"/>
    </row>
    <row r="49" spans="1:11" ht="12.75">
      <c r="A49" s="161">
        <v>39624</v>
      </c>
      <c r="B49" s="162" t="s">
        <v>186</v>
      </c>
      <c r="C49" s="162">
        <v>1</v>
      </c>
      <c r="D49" s="162">
        <v>70</v>
      </c>
      <c r="E49" s="162">
        <v>0</v>
      </c>
      <c r="G49" s="161">
        <v>39627</v>
      </c>
      <c r="H49" s="162">
        <v>0</v>
      </c>
      <c r="J49" s="161"/>
      <c r="K49" s="164"/>
    </row>
    <row r="50" spans="1:11" ht="12.75">
      <c r="A50" s="161">
        <v>39625</v>
      </c>
      <c r="B50" s="162" t="s">
        <v>189</v>
      </c>
      <c r="D50" s="162">
        <v>70</v>
      </c>
      <c r="E50" s="162">
        <v>0</v>
      </c>
      <c r="G50" s="161"/>
      <c r="H50" s="162">
        <v>6.487760430356235</v>
      </c>
      <c r="I50" s="162">
        <v>148.1</v>
      </c>
      <c r="J50" s="161">
        <v>39625</v>
      </c>
      <c r="K50" s="164" t="s">
        <v>183</v>
      </c>
    </row>
    <row r="51" spans="1:11" ht="12.75">
      <c r="A51" s="161">
        <v>39626</v>
      </c>
      <c r="B51" s="162" t="s">
        <v>193</v>
      </c>
      <c r="C51" s="162">
        <v>38.6</v>
      </c>
      <c r="D51" s="162">
        <v>70</v>
      </c>
      <c r="E51" s="162">
        <v>27.769016453766493</v>
      </c>
      <c r="F51" s="162">
        <v>633.9</v>
      </c>
      <c r="G51" s="161">
        <v>39627</v>
      </c>
      <c r="H51" s="162">
        <v>0</v>
      </c>
      <c r="J51" s="161"/>
      <c r="K51" s="164"/>
    </row>
    <row r="52" spans="1:11" ht="12.75">
      <c r="A52" s="161">
        <v>39631</v>
      </c>
      <c r="B52" s="162" t="s">
        <v>194</v>
      </c>
      <c r="D52" s="162">
        <v>70</v>
      </c>
      <c r="E52" s="162">
        <v>0</v>
      </c>
      <c r="G52" s="161"/>
      <c r="H52" s="162">
        <v>27.769016453766493</v>
      </c>
      <c r="I52" s="162">
        <v>633.9</v>
      </c>
      <c r="J52" s="161">
        <v>39631</v>
      </c>
      <c r="K52" s="164" t="s">
        <v>183</v>
      </c>
    </row>
    <row r="53" spans="1:11" ht="12.75">
      <c r="A53" s="161">
        <v>39632</v>
      </c>
      <c r="B53" s="162" t="s">
        <v>189</v>
      </c>
      <c r="C53" s="162">
        <v>9.48</v>
      </c>
      <c r="D53" s="162">
        <v>70</v>
      </c>
      <c r="E53" s="162">
        <v>6.636702938548074</v>
      </c>
      <c r="F53" s="162">
        <v>151.5</v>
      </c>
      <c r="G53" s="161">
        <v>39632</v>
      </c>
      <c r="H53" s="162">
        <v>0</v>
      </c>
      <c r="J53" s="161"/>
      <c r="K53" s="164"/>
    </row>
    <row r="54" spans="1:11" ht="12.75">
      <c r="A54" s="161">
        <v>39634</v>
      </c>
      <c r="B54" s="162" t="s">
        <v>186</v>
      </c>
      <c r="C54" s="162">
        <v>20.5</v>
      </c>
      <c r="D54" s="162">
        <v>70</v>
      </c>
      <c r="E54" s="162">
        <v>14.351048730484152</v>
      </c>
      <c r="F54" s="162">
        <v>327.6</v>
      </c>
      <c r="G54" s="161">
        <v>39634</v>
      </c>
      <c r="H54" s="162">
        <v>0</v>
      </c>
      <c r="J54" s="161"/>
      <c r="K54" s="164"/>
    </row>
    <row r="55" spans="1:11" ht="12.75">
      <c r="A55" s="161">
        <v>39637</v>
      </c>
      <c r="B55" s="162" t="s">
        <v>190</v>
      </c>
      <c r="C55" s="162">
        <v>7.9</v>
      </c>
      <c r="D55" s="162">
        <v>70</v>
      </c>
      <c r="E55" s="162">
        <v>5.519634127109288</v>
      </c>
      <c r="F55" s="162">
        <v>126</v>
      </c>
      <c r="G55" s="161">
        <v>39637</v>
      </c>
      <c r="H55" s="162">
        <v>0</v>
      </c>
      <c r="J55" s="161"/>
      <c r="K55" s="164"/>
    </row>
    <row r="56" spans="1:11" ht="12.75">
      <c r="A56" s="161">
        <v>39638</v>
      </c>
      <c r="B56" s="162" t="s">
        <v>186</v>
      </c>
      <c r="C56" s="162">
        <v>23.3</v>
      </c>
      <c r="D56" s="162">
        <v>70</v>
      </c>
      <c r="E56" s="162">
        <v>16.33548861904011</v>
      </c>
      <c r="F56" s="162">
        <v>372.9</v>
      </c>
      <c r="G56" s="161">
        <v>39638</v>
      </c>
      <c r="H56" s="162">
        <v>0</v>
      </c>
      <c r="J56" s="161"/>
      <c r="K56" s="164"/>
    </row>
    <row r="57" spans="1:11" ht="12.75">
      <c r="A57" s="161">
        <v>39640</v>
      </c>
      <c r="B57" s="162" t="s">
        <v>187</v>
      </c>
      <c r="C57" s="162">
        <v>0.4</v>
      </c>
      <c r="D57" s="162">
        <v>70</v>
      </c>
      <c r="E57" s="162">
        <v>0</v>
      </c>
      <c r="G57" s="161">
        <v>39642</v>
      </c>
      <c r="H57" s="162">
        <v>0</v>
      </c>
      <c r="J57" s="161"/>
      <c r="K57" s="164"/>
    </row>
    <row r="58" spans="1:11" ht="12.75">
      <c r="A58" s="161">
        <v>39641</v>
      </c>
      <c r="B58" s="162" t="s">
        <v>81</v>
      </c>
      <c r="C58" s="162">
        <v>12.17</v>
      </c>
      <c r="D58" s="162">
        <v>70</v>
      </c>
      <c r="E58" s="162">
        <v>8.796369307329725</v>
      </c>
      <c r="F58" s="162">
        <v>200.8</v>
      </c>
      <c r="G58" s="161">
        <v>39642</v>
      </c>
      <c r="H58" s="162">
        <v>51.639243722511345</v>
      </c>
      <c r="I58" s="162">
        <v>1178.8</v>
      </c>
      <c r="J58" s="161">
        <v>39642</v>
      </c>
      <c r="K58" s="164"/>
    </row>
    <row r="59" spans="1:11" ht="12.75">
      <c r="A59" s="161">
        <v>39647</v>
      </c>
      <c r="B59" s="162" t="s">
        <v>195</v>
      </c>
      <c r="C59" s="162">
        <v>53.8</v>
      </c>
      <c r="D59" s="162">
        <v>70</v>
      </c>
      <c r="E59" s="162">
        <v>37.682454572535</v>
      </c>
      <c r="F59" s="162">
        <v>860.2</v>
      </c>
      <c r="G59" s="161">
        <v>39647</v>
      </c>
      <c r="H59" s="162">
        <v>0</v>
      </c>
      <c r="J59" s="161"/>
      <c r="K59" s="164"/>
    </row>
    <row r="60" spans="1:11" ht="12.75">
      <c r="A60" s="161">
        <v>39651</v>
      </c>
      <c r="B60" s="162" t="s">
        <v>195</v>
      </c>
      <c r="D60" s="162">
        <v>70</v>
      </c>
      <c r="E60" s="162">
        <v>0</v>
      </c>
      <c r="G60" s="161"/>
      <c r="H60" s="162">
        <v>37.682454572535</v>
      </c>
      <c r="I60" s="162">
        <v>860.2</v>
      </c>
      <c r="J60" s="161">
        <v>39651</v>
      </c>
      <c r="K60" s="164" t="s">
        <v>183</v>
      </c>
    </row>
    <row r="61" spans="1:11" ht="12.75">
      <c r="A61" s="161">
        <v>39657</v>
      </c>
      <c r="B61" s="162" t="s">
        <v>195</v>
      </c>
      <c r="C61" s="162">
        <v>2.5</v>
      </c>
      <c r="D61" s="162">
        <v>70</v>
      </c>
      <c r="E61" s="162">
        <v>0</v>
      </c>
      <c r="G61" s="161">
        <v>39659</v>
      </c>
      <c r="H61" s="162">
        <v>0</v>
      </c>
      <c r="J61" s="161"/>
      <c r="K61" s="164"/>
    </row>
    <row r="62" spans="1:11" ht="12.75">
      <c r="A62" s="161">
        <v>39658</v>
      </c>
      <c r="B62" s="162" t="s">
        <v>81</v>
      </c>
      <c r="C62" s="162">
        <v>10.2</v>
      </c>
      <c r="D62" s="162">
        <v>70</v>
      </c>
      <c r="E62" s="162">
        <v>8.888363209448212</v>
      </c>
      <c r="F62" s="162">
        <v>202.9</v>
      </c>
      <c r="G62" s="161">
        <v>39659</v>
      </c>
      <c r="H62" s="162">
        <v>0</v>
      </c>
      <c r="J62" s="161"/>
      <c r="K62" s="164"/>
    </row>
    <row r="63" spans="1:11" ht="12.75">
      <c r="A63" s="161">
        <v>39660</v>
      </c>
      <c r="B63" s="162" t="s">
        <v>187</v>
      </c>
      <c r="C63" s="162">
        <v>0.5</v>
      </c>
      <c r="D63" s="162">
        <v>70</v>
      </c>
      <c r="E63" s="162">
        <v>0</v>
      </c>
      <c r="G63" s="161">
        <v>39670</v>
      </c>
      <c r="H63" s="162">
        <v>0</v>
      </c>
      <c r="J63" s="161"/>
      <c r="K63" s="164"/>
    </row>
    <row r="64" spans="1:11" ht="12.75">
      <c r="A64" s="161">
        <v>39666</v>
      </c>
      <c r="B64" s="162" t="s">
        <v>190</v>
      </c>
      <c r="C64" s="162">
        <v>1.73</v>
      </c>
      <c r="D64" s="162">
        <v>70</v>
      </c>
      <c r="E64" s="162">
        <v>0</v>
      </c>
      <c r="G64" s="161">
        <v>39670</v>
      </c>
      <c r="H64" s="162">
        <v>0</v>
      </c>
      <c r="J64" s="161"/>
      <c r="K64" s="164"/>
    </row>
    <row r="65" spans="1:11" ht="12.75">
      <c r="A65" s="161">
        <v>39667</v>
      </c>
      <c r="B65" s="162" t="s">
        <v>196</v>
      </c>
      <c r="D65" s="162">
        <v>70</v>
      </c>
      <c r="E65" s="162">
        <v>0</v>
      </c>
      <c r="G65" s="161"/>
      <c r="H65" s="162">
        <v>8.888363209448212</v>
      </c>
      <c r="I65" s="162">
        <v>202.9</v>
      </c>
      <c r="J65" s="161">
        <v>39667</v>
      </c>
      <c r="K65" s="164" t="s">
        <v>183</v>
      </c>
    </row>
    <row r="66" spans="1:11" ht="12.75">
      <c r="A66" s="161">
        <v>39669</v>
      </c>
      <c r="B66" s="162" t="s">
        <v>189</v>
      </c>
      <c r="C66" s="162">
        <v>110</v>
      </c>
      <c r="D66" s="162">
        <v>70</v>
      </c>
      <c r="E66" s="162">
        <v>43.80662005642293</v>
      </c>
      <c r="F66" s="162">
        <v>1000</v>
      </c>
      <c r="G66" s="161">
        <v>39670</v>
      </c>
      <c r="H66" s="162">
        <v>0</v>
      </c>
      <c r="J66" s="161"/>
      <c r="K66" s="164"/>
    </row>
    <row r="67" spans="1:11" ht="12.75">
      <c r="A67" s="161">
        <v>39671</v>
      </c>
      <c r="B67" s="162" t="s">
        <v>81</v>
      </c>
      <c r="D67" s="162">
        <v>70</v>
      </c>
      <c r="E67" s="162">
        <v>34.75617235276595</v>
      </c>
      <c r="F67" s="162">
        <v>793.4</v>
      </c>
      <c r="G67" s="161">
        <v>39671</v>
      </c>
      <c r="H67" s="162">
        <v>0</v>
      </c>
      <c r="J67" s="161"/>
      <c r="K67" s="164" t="s">
        <v>188</v>
      </c>
    </row>
    <row r="68" spans="1:11" ht="12.75">
      <c r="A68" s="161">
        <v>39672</v>
      </c>
      <c r="B68" s="162" t="s">
        <v>189</v>
      </c>
      <c r="C68" s="162">
        <v>3.1</v>
      </c>
      <c r="D68" s="162">
        <v>70</v>
      </c>
      <c r="E68" s="162">
        <v>0</v>
      </c>
      <c r="G68" s="161">
        <v>39683</v>
      </c>
      <c r="H68" s="162">
        <v>0</v>
      </c>
      <c r="J68" s="161"/>
      <c r="K68" s="164"/>
    </row>
    <row r="69" spans="1:11" ht="12.75">
      <c r="A69" s="161">
        <v>39683</v>
      </c>
      <c r="B69" s="162" t="s">
        <v>189</v>
      </c>
      <c r="C69" s="162">
        <v>21.5</v>
      </c>
      <c r="D69" s="162">
        <v>70</v>
      </c>
      <c r="E69" s="162">
        <v>17.2773309502532</v>
      </c>
      <c r="F69" s="162">
        <v>394.4</v>
      </c>
      <c r="G69" s="161">
        <v>39683</v>
      </c>
      <c r="H69" s="162">
        <v>43.80662005642293</v>
      </c>
      <c r="I69" s="162">
        <v>1000</v>
      </c>
      <c r="J69" s="161">
        <v>39683</v>
      </c>
      <c r="K69" s="164" t="s">
        <v>203</v>
      </c>
    </row>
    <row r="70" spans="1:11" ht="12.75">
      <c r="A70" s="161">
        <v>39684</v>
      </c>
      <c r="B70" s="162" t="s">
        <v>81</v>
      </c>
      <c r="D70" s="162">
        <v>70</v>
      </c>
      <c r="E70" s="162">
        <v>0</v>
      </c>
      <c r="G70" s="161"/>
      <c r="H70" s="162">
        <v>38.453451085528044</v>
      </c>
      <c r="I70" s="162">
        <v>877.8</v>
      </c>
      <c r="J70" s="161"/>
      <c r="K70" s="164" t="s">
        <v>204</v>
      </c>
    </row>
    <row r="71" spans="1:11" ht="12.75">
      <c r="A71" s="161">
        <v>39685</v>
      </c>
      <c r="B71" s="162" t="s">
        <v>190</v>
      </c>
      <c r="D71" s="162">
        <v>70</v>
      </c>
      <c r="E71" s="162">
        <v>0</v>
      </c>
      <c r="G71" s="161"/>
      <c r="H71" s="162">
        <v>13.580052217491106</v>
      </c>
      <c r="I71" s="162">
        <v>310</v>
      </c>
      <c r="J71" s="161"/>
      <c r="K71" s="164" t="s">
        <v>205</v>
      </c>
    </row>
    <row r="72" spans="1:11" ht="12.75">
      <c r="A72" s="161">
        <v>39697</v>
      </c>
      <c r="B72" s="162" t="s">
        <v>189</v>
      </c>
      <c r="C72" s="162">
        <v>2.7</v>
      </c>
      <c r="D72" s="162">
        <v>70</v>
      </c>
      <c r="E72" s="162">
        <v>0</v>
      </c>
      <c r="G72" s="161">
        <v>39701</v>
      </c>
      <c r="H72" s="162">
        <v>0</v>
      </c>
      <c r="J72" s="161"/>
      <c r="K72" s="164"/>
    </row>
    <row r="73" spans="1:11" ht="12.75">
      <c r="A73" s="161">
        <v>39699</v>
      </c>
      <c r="B73" s="162" t="s">
        <v>189</v>
      </c>
      <c r="C73" s="162">
        <v>42.5</v>
      </c>
      <c r="D73" s="162">
        <v>70</v>
      </c>
      <c r="E73" s="162">
        <v>31.63714100474864</v>
      </c>
      <c r="F73" s="162">
        <v>722.2</v>
      </c>
      <c r="G73" s="161">
        <v>39701</v>
      </c>
      <c r="H73" s="162">
        <v>0</v>
      </c>
      <c r="J73" s="161"/>
      <c r="K73" s="164"/>
    </row>
    <row r="74" spans="1:11" ht="12.75">
      <c r="A74" s="161">
        <v>39704</v>
      </c>
      <c r="B74" s="162" t="s">
        <v>189</v>
      </c>
      <c r="C74" s="162">
        <v>97.5</v>
      </c>
      <c r="D74" s="162">
        <v>70</v>
      </c>
      <c r="E74" s="162">
        <v>43.80662005642293</v>
      </c>
      <c r="F74" s="162">
        <v>1000</v>
      </c>
      <c r="G74" s="161">
        <v>39704</v>
      </c>
      <c r="H74" s="162">
        <v>0</v>
      </c>
      <c r="J74" s="161"/>
      <c r="K74" s="164"/>
    </row>
    <row r="75" spans="1:11" ht="12.75">
      <c r="A75" s="161">
        <v>39706</v>
      </c>
      <c r="B75" s="162" t="s">
        <v>197</v>
      </c>
      <c r="D75" s="162">
        <v>70</v>
      </c>
      <c r="E75" s="162">
        <v>24.439713329478348</v>
      </c>
      <c r="F75" s="162">
        <v>557.9</v>
      </c>
      <c r="G75" s="161">
        <v>39706</v>
      </c>
      <c r="H75" s="162">
        <v>0</v>
      </c>
      <c r="J75" s="161"/>
      <c r="K75" s="164" t="s">
        <v>188</v>
      </c>
    </row>
    <row r="76" spans="1:11" ht="12.75">
      <c r="A76" s="161">
        <v>39707</v>
      </c>
      <c r="B76" s="162" t="s">
        <v>197</v>
      </c>
      <c r="D76" s="162">
        <v>70</v>
      </c>
      <c r="E76" s="162">
        <v>0</v>
      </c>
      <c r="G76" s="161"/>
      <c r="H76" s="162">
        <v>48.18728206206522</v>
      </c>
      <c r="I76" s="162">
        <v>1100</v>
      </c>
      <c r="J76" s="161">
        <v>39707</v>
      </c>
      <c r="K76" s="164" t="s">
        <v>183</v>
      </c>
    </row>
    <row r="77" spans="1:11" ht="12.75">
      <c r="A77" s="161">
        <v>39708</v>
      </c>
      <c r="B77" s="162" t="s">
        <v>197</v>
      </c>
      <c r="D77" s="162">
        <v>70</v>
      </c>
      <c r="E77" s="162">
        <v>0</v>
      </c>
      <c r="G77" s="161"/>
      <c r="H77" s="162">
        <v>51.696192328584694</v>
      </c>
      <c r="I77" s="162">
        <v>1180.1</v>
      </c>
      <c r="J77" s="161">
        <v>39708</v>
      </c>
      <c r="K77" s="164" t="s">
        <v>198</v>
      </c>
    </row>
    <row r="78" spans="1:11" ht="12.75">
      <c r="A78" s="161">
        <v>39727</v>
      </c>
      <c r="C78" s="162">
        <v>1.5</v>
      </c>
      <c r="E78" s="162">
        <v>1.5</v>
      </c>
      <c r="H78" s="162">
        <v>1.5</v>
      </c>
      <c r="J78" s="161"/>
      <c r="K78" s="164"/>
    </row>
    <row r="79" spans="1:11" ht="12.75">
      <c r="A79" s="161">
        <v>39728</v>
      </c>
      <c r="C79" s="162">
        <v>1.2</v>
      </c>
      <c r="E79" s="162">
        <v>1.2</v>
      </c>
      <c r="H79" s="162">
        <v>1.2</v>
      </c>
      <c r="J79" s="161"/>
      <c r="K79" s="164"/>
    </row>
    <row r="80" spans="1:11" ht="12.75">
      <c r="A80" s="161">
        <v>39734</v>
      </c>
      <c r="C80" s="162">
        <v>21.8</v>
      </c>
      <c r="E80" s="162">
        <v>21.8</v>
      </c>
      <c r="H80" s="162">
        <v>21.8</v>
      </c>
      <c r="K80" s="164"/>
    </row>
    <row r="81" spans="1:11" ht="12.75">
      <c r="A81" s="161">
        <v>39735</v>
      </c>
      <c r="C81" s="162">
        <v>10.8</v>
      </c>
      <c r="E81" s="162">
        <v>10.8</v>
      </c>
      <c r="H81" s="162">
        <v>10.8</v>
      </c>
      <c r="K81" s="164"/>
    </row>
    <row r="82" spans="1:11" ht="12.75">
      <c r="A82" s="161">
        <v>39736</v>
      </c>
      <c r="C82" s="162">
        <v>15.5</v>
      </c>
      <c r="E82" s="162">
        <v>15.5</v>
      </c>
      <c r="H82" s="162">
        <v>15.5</v>
      </c>
      <c r="K82" s="164"/>
    </row>
    <row r="83" spans="1:11" ht="12.75">
      <c r="A83" s="161">
        <v>39742</v>
      </c>
      <c r="C83" s="162">
        <v>4</v>
      </c>
      <c r="E83" s="162">
        <v>4</v>
      </c>
      <c r="H83" s="162">
        <v>4</v>
      </c>
      <c r="K83" s="164"/>
    </row>
    <row r="84" spans="1:11" ht="12.75">
      <c r="A84" s="161">
        <v>39743</v>
      </c>
      <c r="C84" s="162">
        <v>3.4</v>
      </c>
      <c r="E84" s="162">
        <v>3.4</v>
      </c>
      <c r="H84" s="162">
        <v>3.4</v>
      </c>
      <c r="K84" s="164"/>
    </row>
    <row r="85" spans="1:11" ht="12.75">
      <c r="A85" s="161">
        <v>39757</v>
      </c>
      <c r="C85" s="162">
        <v>16.5</v>
      </c>
      <c r="E85" s="162">
        <v>16.5</v>
      </c>
      <c r="H85" s="162">
        <v>16.5</v>
      </c>
      <c r="K85" s="164"/>
    </row>
    <row r="86" spans="1:11" ht="12.75">
      <c r="A86" s="161">
        <v>39762</v>
      </c>
      <c r="C86" s="162">
        <v>8</v>
      </c>
      <c r="E86" s="162">
        <v>8</v>
      </c>
      <c r="H86" s="162">
        <v>8</v>
      </c>
      <c r="K86" s="164"/>
    </row>
    <row r="87" spans="1:11" ht="12.75">
      <c r="A87" s="161">
        <v>39763</v>
      </c>
      <c r="C87" s="162">
        <v>7.5</v>
      </c>
      <c r="E87" s="162">
        <v>7.5</v>
      </c>
      <c r="H87" s="162">
        <v>7.5</v>
      </c>
      <c r="K87" s="164"/>
    </row>
    <row r="88" spans="1:11" ht="12.75">
      <c r="A88" s="161">
        <v>39765</v>
      </c>
      <c r="C88" s="162">
        <v>0.2</v>
      </c>
      <c r="E88" s="162">
        <v>0.2</v>
      </c>
      <c r="H88" s="162">
        <v>0.2</v>
      </c>
      <c r="K88" s="164"/>
    </row>
    <row r="89" spans="1:11" ht="12.75">
      <c r="A89" s="161">
        <v>39780</v>
      </c>
      <c r="C89" s="162">
        <v>5</v>
      </c>
      <c r="E89" s="162">
        <v>5</v>
      </c>
      <c r="H89" s="162">
        <v>5</v>
      </c>
      <c r="K89" s="164"/>
    </row>
    <row r="90" spans="1:11" ht="12.75">
      <c r="A90" s="161">
        <v>39781</v>
      </c>
      <c r="C90" s="162">
        <v>2</v>
      </c>
      <c r="E90" s="162">
        <v>2</v>
      </c>
      <c r="H90" s="162">
        <v>2</v>
      </c>
      <c r="K90" s="164"/>
    </row>
    <row r="91" spans="1:8" ht="12.75">
      <c r="A91" s="161">
        <v>39791</v>
      </c>
      <c r="C91" s="162">
        <v>0.2</v>
      </c>
      <c r="E91" s="162">
        <v>0.2</v>
      </c>
      <c r="H91" s="162">
        <v>0.2</v>
      </c>
    </row>
    <row r="92" spans="1:8" ht="12.75">
      <c r="A92" s="161">
        <v>39791</v>
      </c>
      <c r="C92" s="162">
        <v>0.5</v>
      </c>
      <c r="E92" s="162">
        <v>0.5</v>
      </c>
      <c r="H92" s="162">
        <v>0.5</v>
      </c>
    </row>
    <row r="93" spans="1:8" ht="12.75">
      <c r="A93" s="161">
        <v>39798</v>
      </c>
      <c r="C93" s="162">
        <v>5</v>
      </c>
      <c r="E93" s="162">
        <v>5</v>
      </c>
      <c r="H93" s="162">
        <v>5</v>
      </c>
    </row>
    <row r="94" spans="1:8" ht="12.75">
      <c r="A94" s="161">
        <v>39800</v>
      </c>
      <c r="C94" s="162">
        <v>1.5</v>
      </c>
      <c r="E94" s="162">
        <v>1.5</v>
      </c>
      <c r="H94" s="162">
        <v>1.5</v>
      </c>
    </row>
    <row r="95" spans="1:8" ht="12.75">
      <c r="A95" s="161">
        <v>39806</v>
      </c>
      <c r="C95" s="162">
        <v>0.2</v>
      </c>
      <c r="E95" s="162">
        <v>0.2</v>
      </c>
      <c r="H95" s="162">
        <v>0.2</v>
      </c>
    </row>
    <row r="96" spans="1:8" ht="12.75">
      <c r="A96" s="161">
        <v>39808</v>
      </c>
      <c r="C96" s="162">
        <v>2.5</v>
      </c>
      <c r="E96" s="162">
        <v>2.5</v>
      </c>
      <c r="H96" s="162">
        <v>2.5</v>
      </c>
    </row>
    <row r="97" spans="1:8" ht="12.75">
      <c r="A97" s="161">
        <v>39809</v>
      </c>
      <c r="C97" s="162">
        <v>1.8</v>
      </c>
      <c r="E97" s="162">
        <v>1.8</v>
      </c>
      <c r="H97" s="162">
        <v>1.8</v>
      </c>
    </row>
    <row r="100" spans="1:9" ht="12.75">
      <c r="A100" s="41" t="s">
        <v>159</v>
      </c>
      <c r="B100" s="16"/>
      <c r="C100" s="22">
        <f>SUM(C28:C77)</f>
        <v>752.1500000000001</v>
      </c>
      <c r="D100" s="22"/>
      <c r="E100" s="22">
        <f>SUM(E28:E77)</f>
        <v>525.7780055722019</v>
      </c>
      <c r="F100" s="22"/>
      <c r="G100" s="22"/>
      <c r="H100" s="22">
        <f>SUM(H28:H77)</f>
        <v>530.2046645289035</v>
      </c>
      <c r="I100" s="22"/>
    </row>
    <row r="101" spans="1:9" ht="12.75">
      <c r="A101" s="41" t="s">
        <v>160</v>
      </c>
      <c r="B101" s="16"/>
      <c r="C101" s="22">
        <f>SUM(C3:C97)</f>
        <v>1079.9900000000002</v>
      </c>
      <c r="D101" s="22"/>
      <c r="E101" s="22">
        <f>SUM(E3:E97)</f>
        <v>852.0147102630151</v>
      </c>
      <c r="F101" s="22"/>
      <c r="G101" s="22"/>
      <c r="H101" s="22">
        <f>SUM(H3:H97)</f>
        <v>852.7046645289039</v>
      </c>
      <c r="I101" s="22"/>
    </row>
  </sheetData>
  <sheetProtection/>
  <printOptions gridLines="1" horizontalCentered="1"/>
  <pageMargins left="0.25" right="0.25" top="1" bottom="1" header="0.5" footer="0.5"/>
  <pageSetup horizontalDpi="600" verticalDpi="600" orientation="portrait" r:id="rId1"/>
  <headerFooter alignWithMargins="0">
    <oddHeader>&amp;C&amp;"Trebuchet MS,Bold"2008 RaMP Rain Record</oddHeader>
    <oddFooter>&amp;Rrain record 2008.xls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pane ySplit="765" topLeftCell="A82" activePane="bottomLeft" state="split"/>
      <selection pane="topLeft" activeCell="A1" sqref="A1"/>
      <selection pane="bottomLeft" activeCell="C97" sqref="C97"/>
    </sheetView>
  </sheetViews>
  <sheetFormatPr defaultColWidth="9.140625" defaultRowHeight="12.75"/>
  <cols>
    <col min="1" max="1" width="10.140625" style="0" bestFit="1" customWidth="1"/>
    <col min="3" max="3" width="12.28125" style="0" customWidth="1"/>
    <col min="4" max="4" width="11.140625" style="0" customWidth="1"/>
    <col min="5" max="5" width="14.140625" style="0" customWidth="1"/>
    <col min="6" max="6" width="10.57421875" style="0" customWidth="1"/>
    <col min="7" max="7" width="11.28125" style="0" customWidth="1"/>
    <col min="9" max="9" width="12.140625" style="0" customWidth="1"/>
    <col min="10" max="10" width="11.140625" style="0" customWidth="1"/>
    <col min="11" max="11" width="12.28125" style="0" customWidth="1"/>
  </cols>
  <sheetData>
    <row r="1" spans="1:13" s="16" customFormat="1" ht="12.75">
      <c r="A1" s="140" t="s">
        <v>44</v>
      </c>
      <c r="B1" s="141" t="s">
        <v>99</v>
      </c>
      <c r="C1" s="142" t="s">
        <v>50</v>
      </c>
      <c r="D1" s="143" t="s">
        <v>102</v>
      </c>
      <c r="E1" s="142" t="s">
        <v>51</v>
      </c>
      <c r="F1" s="144" t="s">
        <v>77</v>
      </c>
      <c r="G1" s="145" t="s">
        <v>103</v>
      </c>
      <c r="H1" s="142" t="s">
        <v>51</v>
      </c>
      <c r="I1" s="142" t="s">
        <v>52</v>
      </c>
      <c r="J1" s="142" t="s">
        <v>104</v>
      </c>
      <c r="K1" s="141" t="s">
        <v>53</v>
      </c>
      <c r="M1" s="25"/>
    </row>
    <row r="2" spans="1:13" s="16" customFormat="1" ht="13.5" thickBot="1">
      <c r="A2" s="146"/>
      <c r="B2" s="147" t="s">
        <v>100</v>
      </c>
      <c r="C2" s="148" t="s">
        <v>54</v>
      </c>
      <c r="D2" s="149" t="s">
        <v>78</v>
      </c>
      <c r="E2" s="148" t="s">
        <v>101</v>
      </c>
      <c r="F2" s="148" t="s">
        <v>55</v>
      </c>
      <c r="G2" s="146" t="s">
        <v>78</v>
      </c>
      <c r="H2" s="148" t="s">
        <v>52</v>
      </c>
      <c r="I2" s="148" t="s">
        <v>55</v>
      </c>
      <c r="J2" s="148" t="s">
        <v>78</v>
      </c>
      <c r="K2" s="147"/>
      <c r="M2" s="25"/>
    </row>
    <row r="3" spans="1:13" s="16" customFormat="1" ht="12.75">
      <c r="A3" s="167"/>
      <c r="B3" s="168"/>
      <c r="C3" s="169"/>
      <c r="D3" s="170"/>
      <c r="E3" s="169"/>
      <c r="F3" s="169"/>
      <c r="G3" s="167"/>
      <c r="H3" s="169"/>
      <c r="I3" s="169"/>
      <c r="J3" s="169"/>
      <c r="K3" s="168"/>
      <c r="M3" s="25"/>
    </row>
    <row r="4" spans="1:13" s="16" customFormat="1" ht="12.75">
      <c r="A4" s="131">
        <v>39854</v>
      </c>
      <c r="B4"/>
      <c r="C4">
        <v>6</v>
      </c>
      <c r="D4"/>
      <c r="E4">
        <v>6</v>
      </c>
      <c r="F4"/>
      <c r="G4"/>
      <c r="H4">
        <v>6</v>
      </c>
      <c r="I4"/>
      <c r="J4"/>
      <c r="K4"/>
      <c r="M4" s="25"/>
    </row>
    <row r="5" spans="1:8" ht="12.75">
      <c r="A5" s="131">
        <v>39871</v>
      </c>
      <c r="C5">
        <v>0.3</v>
      </c>
      <c r="E5">
        <v>0.3</v>
      </c>
      <c r="H5">
        <v>0.3</v>
      </c>
    </row>
    <row r="6" spans="1:8" ht="12.75">
      <c r="A6" s="131">
        <v>39872</v>
      </c>
      <c r="C6">
        <v>0.8</v>
      </c>
      <c r="E6">
        <v>0.8</v>
      </c>
      <c r="H6">
        <v>0.8</v>
      </c>
    </row>
    <row r="7" spans="1:8" ht="12.75">
      <c r="A7" s="131">
        <v>39889</v>
      </c>
      <c r="C7">
        <v>47.8</v>
      </c>
      <c r="E7">
        <v>47.8</v>
      </c>
      <c r="H7">
        <v>47.8</v>
      </c>
    </row>
    <row r="8" spans="1:8" ht="12.75">
      <c r="A8" s="131">
        <v>39897</v>
      </c>
      <c r="C8">
        <v>0.5</v>
      </c>
      <c r="E8">
        <v>0.5</v>
      </c>
      <c r="H8">
        <v>0.5</v>
      </c>
    </row>
    <row r="9" spans="1:8" ht="12.75">
      <c r="A9" s="131">
        <v>39899</v>
      </c>
      <c r="C9">
        <v>6</v>
      </c>
      <c r="E9">
        <v>6</v>
      </c>
      <c r="H9">
        <v>6</v>
      </c>
    </row>
    <row r="10" spans="1:8" ht="12.75">
      <c r="A10" s="131">
        <v>39900</v>
      </c>
      <c r="C10">
        <v>11.5</v>
      </c>
      <c r="E10">
        <v>11.5</v>
      </c>
      <c r="H10">
        <v>11.5</v>
      </c>
    </row>
    <row r="11" spans="1:8" ht="12.75">
      <c r="A11" s="131">
        <v>39905</v>
      </c>
      <c r="C11">
        <v>5.8</v>
      </c>
      <c r="E11">
        <v>5.8</v>
      </c>
      <c r="H11">
        <v>5.8</v>
      </c>
    </row>
    <row r="12" spans="1:8" ht="12.75">
      <c r="A12" s="131">
        <v>39908</v>
      </c>
      <c r="C12">
        <v>0.8</v>
      </c>
      <c r="E12">
        <v>0.8</v>
      </c>
      <c r="H12">
        <v>0.8</v>
      </c>
    </row>
    <row r="13" spans="1:8" ht="12.75">
      <c r="A13" s="131">
        <v>39912</v>
      </c>
      <c r="C13">
        <v>17.4</v>
      </c>
      <c r="E13">
        <v>17.4</v>
      </c>
      <c r="H13">
        <v>17.4</v>
      </c>
    </row>
    <row r="14" spans="1:8" ht="12.75">
      <c r="A14" s="131">
        <v>39913</v>
      </c>
      <c r="C14">
        <v>10.4</v>
      </c>
      <c r="E14">
        <v>10.4</v>
      </c>
      <c r="H14">
        <v>10.4</v>
      </c>
    </row>
    <row r="15" spans="1:8" ht="12.75">
      <c r="A15" s="131">
        <v>39915</v>
      </c>
      <c r="C15">
        <v>16.5</v>
      </c>
      <c r="E15">
        <v>16.5</v>
      </c>
      <c r="H15">
        <v>16.5</v>
      </c>
    </row>
    <row r="16" spans="1:8" ht="12.75">
      <c r="A16" s="131">
        <v>39916</v>
      </c>
      <c r="C16">
        <v>2.5</v>
      </c>
      <c r="E16">
        <v>2.5</v>
      </c>
      <c r="H16">
        <v>2.5</v>
      </c>
    </row>
    <row r="17" spans="1:8" ht="12.75">
      <c r="A17" s="131">
        <v>39921</v>
      </c>
      <c r="C17">
        <v>4.5</v>
      </c>
      <c r="E17">
        <v>4.5</v>
      </c>
      <c r="H17">
        <v>4.5</v>
      </c>
    </row>
    <row r="18" spans="1:8" ht="12.75">
      <c r="A18" s="131">
        <v>39926</v>
      </c>
      <c r="C18">
        <v>0.4</v>
      </c>
      <c r="E18">
        <v>0.4</v>
      </c>
      <c r="H18">
        <v>0.4</v>
      </c>
    </row>
    <row r="19" spans="1:11" ht="12.75">
      <c r="A19" s="131">
        <v>39929</v>
      </c>
      <c r="B19" t="s">
        <v>165</v>
      </c>
      <c r="C19">
        <v>85</v>
      </c>
      <c r="D19" s="151" t="s">
        <v>164</v>
      </c>
      <c r="E19" s="110">
        <f>F19/22.8276</f>
        <v>59.49815136063362</v>
      </c>
      <c r="F19">
        <v>1358.2</v>
      </c>
      <c r="G19" s="131">
        <v>39930</v>
      </c>
      <c r="H19" s="110">
        <f>I19/22.8276</f>
        <v>59.49815136063362</v>
      </c>
      <c r="I19">
        <v>1358.2</v>
      </c>
      <c r="J19" s="131">
        <v>39930</v>
      </c>
      <c r="K19" t="s">
        <v>206</v>
      </c>
    </row>
    <row r="20" spans="1:11" ht="12.75">
      <c r="A20" s="131">
        <v>39933</v>
      </c>
      <c r="B20" t="s">
        <v>165</v>
      </c>
      <c r="C20">
        <v>7.7</v>
      </c>
      <c r="D20" s="151" t="s">
        <v>164</v>
      </c>
      <c r="E20" s="110">
        <f aca="true" t="shared" si="0" ref="E20:E66">F20/22.8276</f>
        <v>5.414498238973874</v>
      </c>
      <c r="F20">
        <v>123.6</v>
      </c>
      <c r="G20" s="131">
        <v>39933</v>
      </c>
      <c r="H20" s="110">
        <f>I20/22.8276</f>
        <v>5.414498238973874</v>
      </c>
      <c r="I20">
        <v>123.6</v>
      </c>
      <c r="J20" s="131">
        <v>39933</v>
      </c>
      <c r="K20" t="s">
        <v>206</v>
      </c>
    </row>
    <row r="21" spans="1:11" ht="12.75">
      <c r="A21" s="131">
        <v>39934</v>
      </c>
      <c r="B21" t="s">
        <v>207</v>
      </c>
      <c r="C21">
        <v>0.7</v>
      </c>
      <c r="D21" s="151" t="s">
        <v>164</v>
      </c>
      <c r="E21" s="110">
        <f t="shared" si="0"/>
        <v>0.5037761306488636</v>
      </c>
      <c r="F21">
        <v>11.5</v>
      </c>
      <c r="G21" s="131">
        <v>39934</v>
      </c>
      <c r="H21" s="110"/>
      <c r="K21" t="s">
        <v>208</v>
      </c>
    </row>
    <row r="22" spans="1:11" ht="12.75">
      <c r="A22" s="131">
        <v>39937</v>
      </c>
      <c r="B22" t="s">
        <v>165</v>
      </c>
      <c r="C22">
        <v>1.5</v>
      </c>
      <c r="D22" s="151" t="s">
        <v>164</v>
      </c>
      <c r="E22" s="110">
        <f t="shared" si="0"/>
        <v>1.0469782193485078</v>
      </c>
      <c r="F22">
        <v>23.9</v>
      </c>
      <c r="G22" s="131">
        <v>39937</v>
      </c>
      <c r="H22" s="110"/>
      <c r="K22" t="s">
        <v>208</v>
      </c>
    </row>
    <row r="23" spans="1:11" ht="12.75">
      <c r="A23" s="131">
        <v>39940</v>
      </c>
      <c r="B23" t="s">
        <v>165</v>
      </c>
      <c r="C23">
        <v>3.8</v>
      </c>
      <c r="D23" s="151" t="s">
        <v>164</v>
      </c>
      <c r="E23" s="110">
        <f t="shared" si="0"/>
        <v>2.6853458094587253</v>
      </c>
      <c r="F23">
        <v>61.3</v>
      </c>
      <c r="G23" s="131">
        <v>39940</v>
      </c>
      <c r="H23" s="110"/>
      <c r="K23" t="s">
        <v>208</v>
      </c>
    </row>
    <row r="24" spans="1:11" ht="12.75">
      <c r="A24" s="131">
        <v>39941</v>
      </c>
      <c r="B24" t="s">
        <v>165</v>
      </c>
      <c r="C24">
        <v>0.8</v>
      </c>
      <c r="D24" s="151" t="s">
        <v>164</v>
      </c>
      <c r="E24" s="110">
        <f t="shared" si="0"/>
        <v>0.5826280467504249</v>
      </c>
      <c r="F24">
        <v>13.3</v>
      </c>
      <c r="G24" s="131">
        <v>39941</v>
      </c>
      <c r="H24" s="110"/>
      <c r="K24" t="s">
        <v>208</v>
      </c>
    </row>
    <row r="25" spans="1:11" ht="12.75">
      <c r="A25" s="131">
        <v>39944</v>
      </c>
      <c r="B25" t="s">
        <v>177</v>
      </c>
      <c r="C25">
        <v>2.66</v>
      </c>
      <c r="D25">
        <v>70</v>
      </c>
      <c r="E25" s="110">
        <f t="shared" si="0"/>
        <v>0</v>
      </c>
      <c r="G25" s="131">
        <v>39951</v>
      </c>
      <c r="H25" s="110"/>
      <c r="K25" t="s">
        <v>209</v>
      </c>
    </row>
    <row r="26" spans="1:8" ht="12.75">
      <c r="A26" s="131">
        <v>39949</v>
      </c>
      <c r="B26" t="s">
        <v>166</v>
      </c>
      <c r="C26">
        <v>3.67</v>
      </c>
      <c r="D26">
        <v>70</v>
      </c>
      <c r="E26" s="110">
        <f t="shared" si="0"/>
        <v>4.43322994971</v>
      </c>
      <c r="F26">
        <v>101.2</v>
      </c>
      <c r="G26" s="131">
        <v>39951</v>
      </c>
      <c r="H26" s="110"/>
    </row>
    <row r="27" spans="1:8" ht="12.75">
      <c r="A27" s="131">
        <v>39958</v>
      </c>
      <c r="B27" t="s">
        <v>165</v>
      </c>
      <c r="C27">
        <v>0.9</v>
      </c>
      <c r="D27">
        <v>70</v>
      </c>
      <c r="E27" s="110"/>
      <c r="G27" s="131">
        <v>39961</v>
      </c>
      <c r="H27" s="110"/>
    </row>
    <row r="28" spans="1:8" ht="12.75">
      <c r="A28" s="131">
        <v>39960</v>
      </c>
      <c r="B28" t="s">
        <v>207</v>
      </c>
      <c r="C28">
        <v>2.1</v>
      </c>
      <c r="D28">
        <v>70</v>
      </c>
      <c r="E28" s="110">
        <f t="shared" si="0"/>
        <v>2.098337100702658</v>
      </c>
      <c r="F28">
        <v>47.9</v>
      </c>
      <c r="G28" s="131">
        <v>39961</v>
      </c>
      <c r="H28" s="110"/>
    </row>
    <row r="29" spans="1:11" ht="12.75">
      <c r="A29" s="131">
        <v>39966</v>
      </c>
      <c r="B29" t="s">
        <v>166</v>
      </c>
      <c r="C29">
        <v>35</v>
      </c>
      <c r="D29">
        <v>70</v>
      </c>
      <c r="E29" s="110">
        <f t="shared" si="0"/>
        <v>24.50104259755734</v>
      </c>
      <c r="F29">
        <v>559.3</v>
      </c>
      <c r="G29" s="131">
        <v>39966</v>
      </c>
      <c r="H29" s="110"/>
      <c r="K29" t="s">
        <v>210</v>
      </c>
    </row>
    <row r="30" spans="1:8" ht="12.75">
      <c r="A30" s="131">
        <v>39966</v>
      </c>
      <c r="B30" t="s">
        <v>166</v>
      </c>
      <c r="C30">
        <v>16.42</v>
      </c>
      <c r="D30">
        <v>70</v>
      </c>
      <c r="E30" s="110">
        <f t="shared" si="0"/>
        <v>11.490476440799734</v>
      </c>
      <c r="F30">
        <v>262.3</v>
      </c>
      <c r="G30" s="131">
        <v>39967</v>
      </c>
      <c r="H30" s="110"/>
    </row>
    <row r="31" spans="1:8" ht="12.75">
      <c r="A31" s="131">
        <v>39971</v>
      </c>
      <c r="B31" t="s">
        <v>177</v>
      </c>
      <c r="C31">
        <v>5.9</v>
      </c>
      <c r="D31">
        <v>70</v>
      </c>
      <c r="E31" s="110">
        <f t="shared" si="0"/>
        <v>4.922549895740245</v>
      </c>
      <c r="F31">
        <v>112.37</v>
      </c>
      <c r="G31" s="131">
        <v>39972</v>
      </c>
      <c r="H31" s="110"/>
    </row>
    <row r="32" spans="1:8" ht="12.75">
      <c r="A32" s="131">
        <v>39973</v>
      </c>
      <c r="B32" t="s">
        <v>177</v>
      </c>
      <c r="C32">
        <v>21.8</v>
      </c>
      <c r="D32">
        <v>70</v>
      </c>
      <c r="E32" s="110">
        <f t="shared" si="0"/>
        <v>15.284129737685959</v>
      </c>
      <c r="F32">
        <v>348.9</v>
      </c>
      <c r="G32" s="131">
        <v>39974</v>
      </c>
      <c r="H32" s="110"/>
    </row>
    <row r="33" spans="1:8" ht="12.75">
      <c r="A33" s="131">
        <v>39975</v>
      </c>
      <c r="B33" t="s">
        <v>211</v>
      </c>
      <c r="C33">
        <v>1.71</v>
      </c>
      <c r="D33">
        <v>70</v>
      </c>
      <c r="E33" s="110"/>
      <c r="G33" s="131">
        <v>39979</v>
      </c>
      <c r="H33" s="110"/>
    </row>
    <row r="34" spans="1:8" ht="12.75">
      <c r="A34" s="131">
        <v>39979</v>
      </c>
      <c r="B34" t="s">
        <v>165</v>
      </c>
      <c r="C34">
        <v>19.1</v>
      </c>
      <c r="D34">
        <v>70</v>
      </c>
      <c r="E34" s="110">
        <f t="shared" si="0"/>
        <v>14.556939844749339</v>
      </c>
      <c r="F34">
        <v>332.3</v>
      </c>
      <c r="G34" s="131">
        <v>39979</v>
      </c>
      <c r="H34" s="110"/>
    </row>
    <row r="35" spans="1:8" ht="12.75">
      <c r="A35" s="131">
        <v>39979</v>
      </c>
      <c r="B35" t="s">
        <v>166</v>
      </c>
      <c r="C35">
        <v>46.67</v>
      </c>
      <c r="D35">
        <v>70</v>
      </c>
      <c r="E35" s="110">
        <f t="shared" si="0"/>
        <v>32.666596576074575</v>
      </c>
      <c r="F35">
        <v>745.7</v>
      </c>
      <c r="G35" s="131">
        <v>39980</v>
      </c>
      <c r="H35" s="110"/>
    </row>
    <row r="36" spans="1:11" ht="12.75">
      <c r="A36" s="131">
        <v>39983</v>
      </c>
      <c r="B36" t="s">
        <v>165</v>
      </c>
      <c r="D36">
        <v>70</v>
      </c>
      <c r="E36" s="110"/>
      <c r="H36" s="110">
        <f>I36/22.8276</f>
        <v>57.82473847447826</v>
      </c>
      <c r="I36">
        <v>1320</v>
      </c>
      <c r="J36" s="131">
        <v>39983</v>
      </c>
      <c r="K36" t="s">
        <v>212</v>
      </c>
    </row>
    <row r="37" spans="1:11" ht="12.75">
      <c r="A37" s="131">
        <v>39984</v>
      </c>
      <c r="B37" t="s">
        <v>166</v>
      </c>
      <c r="C37">
        <v>47.67</v>
      </c>
      <c r="D37">
        <v>70</v>
      </c>
      <c r="E37" s="110">
        <f t="shared" si="0"/>
        <v>33.367502496977345</v>
      </c>
      <c r="F37">
        <v>761.7</v>
      </c>
      <c r="G37" s="131">
        <v>39985</v>
      </c>
      <c r="H37" s="110">
        <f>I37/22.8276</f>
        <v>56.9486060733498</v>
      </c>
      <c r="I37">
        <v>1300</v>
      </c>
      <c r="J37" s="131">
        <v>39984</v>
      </c>
      <c r="K37" s="151" t="s">
        <v>213</v>
      </c>
    </row>
    <row r="38" spans="1:8" ht="12.75">
      <c r="A38" s="131">
        <v>39988</v>
      </c>
      <c r="B38" t="s">
        <v>166</v>
      </c>
      <c r="C38">
        <v>15.67</v>
      </c>
      <c r="D38">
        <v>70</v>
      </c>
      <c r="E38" s="110">
        <f t="shared" si="0"/>
        <v>10.964797000122658</v>
      </c>
      <c r="F38">
        <v>250.3</v>
      </c>
      <c r="G38" s="131">
        <v>39989</v>
      </c>
      <c r="H38" s="110"/>
    </row>
    <row r="39" spans="1:11" ht="12.75">
      <c r="A39" s="131">
        <v>39992</v>
      </c>
      <c r="B39" t="s">
        <v>214</v>
      </c>
      <c r="D39">
        <v>70</v>
      </c>
      <c r="E39" s="110"/>
      <c r="H39" s="110">
        <f>I39/22.8276</f>
        <v>44.3322994971</v>
      </c>
      <c r="I39">
        <v>1012</v>
      </c>
      <c r="J39" s="131">
        <v>39992</v>
      </c>
      <c r="K39" t="s">
        <v>212</v>
      </c>
    </row>
    <row r="40" spans="1:8" ht="12.75">
      <c r="A40" s="131">
        <v>39997</v>
      </c>
      <c r="B40" t="s">
        <v>177</v>
      </c>
      <c r="C40">
        <v>1.34</v>
      </c>
      <c r="D40">
        <v>70</v>
      </c>
      <c r="E40" s="110"/>
      <c r="G40" s="131">
        <v>39998</v>
      </c>
      <c r="H40" s="110"/>
    </row>
    <row r="41" spans="1:8" ht="12.75">
      <c r="A41" s="131">
        <v>39998</v>
      </c>
      <c r="B41" t="s">
        <v>177</v>
      </c>
      <c r="C41">
        <v>26.9</v>
      </c>
      <c r="D41">
        <v>70</v>
      </c>
      <c r="E41" s="110">
        <f t="shared" si="0"/>
        <v>19.77868895547495</v>
      </c>
      <c r="F41">
        <v>451.5</v>
      </c>
      <c r="G41" s="131">
        <v>39998</v>
      </c>
      <c r="H41" s="110"/>
    </row>
    <row r="42" spans="1:11" ht="12.75">
      <c r="A42" s="131">
        <v>40004</v>
      </c>
      <c r="B42" t="s">
        <v>214</v>
      </c>
      <c r="D42">
        <v>70</v>
      </c>
      <c r="E42" s="110"/>
      <c r="H42" s="110">
        <f>I42/22.8276</f>
        <v>19.77868895547495</v>
      </c>
      <c r="I42">
        <v>451.5</v>
      </c>
      <c r="J42" s="131">
        <v>40004</v>
      </c>
      <c r="K42" t="s">
        <v>212</v>
      </c>
    </row>
    <row r="43" spans="1:8" ht="12.75">
      <c r="A43" s="131">
        <v>40006</v>
      </c>
      <c r="B43" t="s">
        <v>165</v>
      </c>
      <c r="C43">
        <v>16</v>
      </c>
      <c r="D43">
        <v>70</v>
      </c>
      <c r="E43" s="110">
        <f t="shared" si="0"/>
        <v>11.201352748427341</v>
      </c>
      <c r="F43">
        <v>255.7</v>
      </c>
      <c r="G43" s="131">
        <v>40006</v>
      </c>
      <c r="H43" s="110"/>
    </row>
    <row r="44" spans="1:8" ht="12.75">
      <c r="A44" s="131">
        <v>40008</v>
      </c>
      <c r="B44" t="s">
        <v>165</v>
      </c>
      <c r="C44">
        <v>1.1</v>
      </c>
      <c r="D44">
        <v>70</v>
      </c>
      <c r="E44" s="110"/>
      <c r="G44" s="131">
        <v>40009</v>
      </c>
      <c r="H44" s="110"/>
    </row>
    <row r="45" spans="1:8" ht="12.75">
      <c r="A45" s="131">
        <v>40009</v>
      </c>
      <c r="B45" t="s">
        <v>165</v>
      </c>
      <c r="C45">
        <v>6.5</v>
      </c>
      <c r="D45">
        <v>70</v>
      </c>
      <c r="E45" s="110">
        <f t="shared" si="0"/>
        <v>5.252413744765109</v>
      </c>
      <c r="F45">
        <v>119.9</v>
      </c>
      <c r="G45" s="131">
        <v>40009</v>
      </c>
      <c r="H45" s="110"/>
    </row>
    <row r="46" spans="1:8" ht="12.75">
      <c r="A46" s="131">
        <v>40010</v>
      </c>
      <c r="B46" t="s">
        <v>215</v>
      </c>
      <c r="C46">
        <v>2.68</v>
      </c>
      <c r="D46">
        <v>70</v>
      </c>
      <c r="E46" s="110"/>
      <c r="G46" s="131">
        <v>40015</v>
      </c>
      <c r="H46" s="110"/>
    </row>
    <row r="47" spans="1:8" ht="12.75">
      <c r="A47" s="131">
        <v>40014</v>
      </c>
      <c r="B47" t="s">
        <v>177</v>
      </c>
      <c r="C47">
        <v>0.43</v>
      </c>
      <c r="D47">
        <v>70</v>
      </c>
      <c r="E47" s="110"/>
      <c r="G47" s="131">
        <v>40015</v>
      </c>
      <c r="H47" s="110"/>
    </row>
    <row r="48" spans="1:8" ht="12.75">
      <c r="A48" s="131">
        <v>40014</v>
      </c>
      <c r="B48" t="s">
        <v>165</v>
      </c>
      <c r="C48">
        <v>50.3</v>
      </c>
      <c r="D48">
        <v>70</v>
      </c>
      <c r="E48" s="110">
        <f t="shared" si="0"/>
        <v>37.41523419019082</v>
      </c>
      <c r="F48">
        <v>854.1</v>
      </c>
      <c r="G48" s="131">
        <v>40015</v>
      </c>
      <c r="H48" s="110"/>
    </row>
    <row r="49" spans="1:12" ht="12.75">
      <c r="A49" s="131">
        <v>40018</v>
      </c>
      <c r="B49" t="s">
        <v>166</v>
      </c>
      <c r="D49">
        <v>70</v>
      </c>
      <c r="E49" s="110"/>
      <c r="H49" s="110">
        <f>I49/22.8276</f>
        <v>73.64768963885822</v>
      </c>
      <c r="I49" s="171">
        <v>1681.2</v>
      </c>
      <c r="J49" s="131">
        <v>40018</v>
      </c>
      <c r="K49" t="s">
        <v>212</v>
      </c>
      <c r="L49" s="172"/>
    </row>
    <row r="50" spans="1:12" ht="12.75">
      <c r="A50" s="131">
        <v>40019</v>
      </c>
      <c r="B50" t="s">
        <v>166</v>
      </c>
      <c r="C50">
        <v>4.13</v>
      </c>
      <c r="D50">
        <v>70</v>
      </c>
      <c r="E50" s="110">
        <f t="shared" si="0"/>
        <v>2.891236923723913</v>
      </c>
      <c r="F50">
        <v>66</v>
      </c>
      <c r="G50" s="131">
        <v>40019</v>
      </c>
      <c r="H50" s="110"/>
      <c r="L50" s="172"/>
    </row>
    <row r="51" spans="1:8" ht="12.75">
      <c r="A51" s="131">
        <v>40022</v>
      </c>
      <c r="B51" t="s">
        <v>177</v>
      </c>
      <c r="C51">
        <v>12.41</v>
      </c>
      <c r="D51">
        <v>70</v>
      </c>
      <c r="E51" s="110">
        <f t="shared" si="0"/>
        <v>8.691233419194308</v>
      </c>
      <c r="F51">
        <v>198.4</v>
      </c>
      <c r="G51" s="131">
        <v>40023</v>
      </c>
      <c r="H51" s="110"/>
    </row>
    <row r="52" spans="1:8" ht="12.75">
      <c r="A52" s="131">
        <v>40026</v>
      </c>
      <c r="B52" t="s">
        <v>165</v>
      </c>
      <c r="C52">
        <v>13.17</v>
      </c>
      <c r="D52">
        <v>70</v>
      </c>
      <c r="E52" s="110">
        <f t="shared" si="0"/>
        <v>9.216912859871384</v>
      </c>
      <c r="F52">
        <v>210.4</v>
      </c>
      <c r="G52" s="131">
        <v>40026</v>
      </c>
      <c r="H52" s="110"/>
    </row>
    <row r="53" spans="1:8" ht="12.75">
      <c r="A53" s="131">
        <v>40029</v>
      </c>
      <c r="B53" t="s">
        <v>177</v>
      </c>
      <c r="C53">
        <v>11.5</v>
      </c>
      <c r="D53">
        <v>70</v>
      </c>
      <c r="E53" s="110">
        <f t="shared" si="0"/>
        <v>8.051656766370535</v>
      </c>
      <c r="F53">
        <v>183.8</v>
      </c>
      <c r="G53" s="131">
        <v>40029</v>
      </c>
      <c r="H53" s="110"/>
    </row>
    <row r="54" spans="1:11" ht="12.75">
      <c r="A54" s="131">
        <v>40030</v>
      </c>
      <c r="B54" t="s">
        <v>207</v>
      </c>
      <c r="D54">
        <v>70</v>
      </c>
      <c r="E54" s="110"/>
      <c r="H54" s="110">
        <f>I54/22.8276</f>
        <v>28.85103996916014</v>
      </c>
      <c r="I54">
        <v>658.6</v>
      </c>
      <c r="J54" s="131">
        <v>40030</v>
      </c>
      <c r="K54" t="s">
        <v>212</v>
      </c>
    </row>
    <row r="55" spans="1:8" ht="12.75">
      <c r="A55" s="131">
        <v>40034</v>
      </c>
      <c r="B55" t="s">
        <v>207</v>
      </c>
      <c r="C55">
        <v>7</v>
      </c>
      <c r="D55">
        <v>70</v>
      </c>
      <c r="E55" s="110">
        <f t="shared" si="0"/>
        <v>4.901960784313726</v>
      </c>
      <c r="F55">
        <v>111.9</v>
      </c>
      <c r="G55" s="131">
        <v>40035</v>
      </c>
      <c r="H55" s="110"/>
    </row>
    <row r="56" spans="1:8" ht="12.75">
      <c r="A56" s="131">
        <v>40035</v>
      </c>
      <c r="B56" t="s">
        <v>207</v>
      </c>
      <c r="C56">
        <v>1.04</v>
      </c>
      <c r="D56">
        <v>70</v>
      </c>
      <c r="E56" s="110"/>
      <c r="G56" s="131">
        <v>40042</v>
      </c>
      <c r="H56" s="110"/>
    </row>
    <row r="57" spans="1:11" ht="12.75">
      <c r="A57" s="131">
        <v>40039</v>
      </c>
      <c r="B57" t="s">
        <v>207</v>
      </c>
      <c r="D57">
        <v>70</v>
      </c>
      <c r="E57" s="110"/>
      <c r="H57" s="110">
        <f>I57/22.8276</f>
        <v>4.901960784313726</v>
      </c>
      <c r="I57">
        <v>111.9</v>
      </c>
      <c r="J57" s="131">
        <v>40039</v>
      </c>
      <c r="K57" t="s">
        <v>212</v>
      </c>
    </row>
    <row r="58" spans="1:8" ht="12.75">
      <c r="A58" s="131">
        <v>40042</v>
      </c>
      <c r="B58" t="s">
        <v>207</v>
      </c>
      <c r="C58">
        <v>50.5</v>
      </c>
      <c r="D58">
        <v>70</v>
      </c>
      <c r="E58" s="110">
        <f t="shared" si="0"/>
        <v>35.32565841349945</v>
      </c>
      <c r="F58">
        <v>806.4</v>
      </c>
      <c r="G58" s="131">
        <v>40042</v>
      </c>
      <c r="H58" s="110"/>
    </row>
    <row r="59" spans="1:8" ht="12.75">
      <c r="A59" s="131">
        <v>40044</v>
      </c>
      <c r="B59" t="s">
        <v>207</v>
      </c>
      <c r="C59">
        <v>2.9</v>
      </c>
      <c r="D59">
        <v>70</v>
      </c>
      <c r="E59" s="110"/>
      <c r="G59" s="131">
        <v>40045</v>
      </c>
      <c r="H59" s="110"/>
    </row>
    <row r="60" spans="1:8" ht="12.75">
      <c r="A60" s="131">
        <v>40044</v>
      </c>
      <c r="B60" t="s">
        <v>165</v>
      </c>
      <c r="C60">
        <v>15.7</v>
      </c>
      <c r="D60">
        <v>70</v>
      </c>
      <c r="E60" s="110">
        <f t="shared" si="0"/>
        <v>13.698330091643449</v>
      </c>
      <c r="F60">
        <v>312.7</v>
      </c>
      <c r="G60" s="131">
        <v>40045</v>
      </c>
      <c r="H60" s="110"/>
    </row>
    <row r="61" spans="1:8" ht="12.75">
      <c r="A61" s="131">
        <v>40051</v>
      </c>
      <c r="B61" t="s">
        <v>166</v>
      </c>
      <c r="C61">
        <v>24.67</v>
      </c>
      <c r="D61">
        <v>70</v>
      </c>
      <c r="E61" s="110">
        <f t="shared" si="0"/>
        <v>17.268569626241916</v>
      </c>
      <c r="F61">
        <v>394.2</v>
      </c>
      <c r="G61" s="131">
        <v>40051</v>
      </c>
      <c r="H61" s="110"/>
    </row>
    <row r="62" spans="1:11" ht="12.75">
      <c r="A62" s="131">
        <v>40051</v>
      </c>
      <c r="B62" t="s">
        <v>166</v>
      </c>
      <c r="D62">
        <v>70</v>
      </c>
      <c r="E62" s="110"/>
      <c r="H62" s="110">
        <f>I62/22.8276</f>
        <v>66.31446144141303</v>
      </c>
      <c r="I62">
        <v>1513.8</v>
      </c>
      <c r="J62" s="131">
        <v>40051</v>
      </c>
      <c r="K62" t="s">
        <v>212</v>
      </c>
    </row>
    <row r="63" spans="1:8" ht="12.75">
      <c r="A63" s="131">
        <v>40059</v>
      </c>
      <c r="B63" t="s">
        <v>166</v>
      </c>
      <c r="C63">
        <v>28.33</v>
      </c>
      <c r="D63">
        <v>70</v>
      </c>
      <c r="E63" s="110">
        <f t="shared" si="0"/>
        <v>19.83125689954266</v>
      </c>
      <c r="F63">
        <v>452.7</v>
      </c>
      <c r="G63" s="131">
        <v>40060</v>
      </c>
      <c r="H63" s="110"/>
    </row>
    <row r="64" spans="1:11" ht="12.75">
      <c r="A64" s="131">
        <v>40064</v>
      </c>
      <c r="B64" t="s">
        <v>207</v>
      </c>
      <c r="C64">
        <v>1.8</v>
      </c>
      <c r="D64">
        <v>70</v>
      </c>
      <c r="E64" s="110"/>
      <c r="H64" s="110">
        <f>I64/22.8276</f>
        <v>19.83125689954266</v>
      </c>
      <c r="I64">
        <v>452.7</v>
      </c>
      <c r="J64" s="131">
        <v>40064</v>
      </c>
      <c r="K64" t="s">
        <v>212</v>
      </c>
    </row>
    <row r="65" spans="1:8" ht="12.75">
      <c r="A65" s="131">
        <v>40068</v>
      </c>
      <c r="B65" t="s">
        <v>177</v>
      </c>
      <c r="C65">
        <v>19.7</v>
      </c>
      <c r="D65">
        <v>70</v>
      </c>
      <c r="E65" s="110"/>
      <c r="G65" s="173">
        <v>40074</v>
      </c>
      <c r="H65" s="110"/>
    </row>
    <row r="66" spans="1:11" ht="12.75">
      <c r="A66" s="173">
        <v>40074</v>
      </c>
      <c r="B66" s="172" t="s">
        <v>207</v>
      </c>
      <c r="C66" s="172"/>
      <c r="D66" s="172">
        <v>70</v>
      </c>
      <c r="E66" s="174">
        <f t="shared" si="0"/>
        <v>15.051954651386918</v>
      </c>
      <c r="F66" s="172">
        <v>343.6</v>
      </c>
      <c r="G66" s="173">
        <v>40074</v>
      </c>
      <c r="H66" s="174">
        <f>I66/22.8276</f>
        <v>15.051954651386918</v>
      </c>
      <c r="I66" s="172">
        <v>343.6</v>
      </c>
      <c r="J66" s="173">
        <v>40074</v>
      </c>
      <c r="K66" s="172" t="s">
        <v>216</v>
      </c>
    </row>
    <row r="67" spans="1:11" ht="12.75">
      <c r="A67" s="173">
        <v>40077</v>
      </c>
      <c r="B67" s="172"/>
      <c r="C67" s="172">
        <v>29.2</v>
      </c>
      <c r="D67" s="172"/>
      <c r="E67" s="172">
        <v>29.2</v>
      </c>
      <c r="F67" s="172"/>
      <c r="G67" s="172"/>
      <c r="H67" s="172">
        <v>29.2</v>
      </c>
      <c r="I67" s="172"/>
      <c r="J67" s="172"/>
      <c r="K67" s="172"/>
    </row>
    <row r="68" spans="1:8" ht="12.75">
      <c r="A68" s="131">
        <v>40081</v>
      </c>
      <c r="C68">
        <v>8</v>
      </c>
      <c r="E68">
        <v>8</v>
      </c>
      <c r="H68">
        <v>8</v>
      </c>
    </row>
    <row r="69" spans="1:9" ht="12.75">
      <c r="A69" s="131">
        <v>40091</v>
      </c>
      <c r="C69" s="110">
        <v>0.6</v>
      </c>
      <c r="D69" s="110"/>
      <c r="E69" s="110">
        <v>0.6</v>
      </c>
      <c r="F69" s="110"/>
      <c r="G69" s="110"/>
      <c r="H69" s="110">
        <v>0.6</v>
      </c>
      <c r="I69" s="110"/>
    </row>
    <row r="70" spans="1:8" ht="12.75">
      <c r="A70" s="131">
        <v>40092</v>
      </c>
      <c r="C70">
        <v>1.2</v>
      </c>
      <c r="E70">
        <v>1.2</v>
      </c>
      <c r="H70">
        <v>1.2</v>
      </c>
    </row>
    <row r="71" spans="1:8" ht="12.75">
      <c r="A71" s="131">
        <v>40093</v>
      </c>
      <c r="C71">
        <v>12.5</v>
      </c>
      <c r="E71">
        <v>12.5</v>
      </c>
      <c r="H71">
        <v>12.5</v>
      </c>
    </row>
    <row r="72" spans="1:8" ht="12.75">
      <c r="A72" s="131">
        <v>40094</v>
      </c>
      <c r="C72">
        <v>8</v>
      </c>
      <c r="E72">
        <v>8</v>
      </c>
      <c r="H72">
        <v>8</v>
      </c>
    </row>
    <row r="73" spans="1:8" ht="12.75">
      <c r="A73" s="131">
        <v>40097</v>
      </c>
      <c r="C73">
        <v>1.5</v>
      </c>
      <c r="E73">
        <v>1.5</v>
      </c>
      <c r="H73">
        <v>1.5</v>
      </c>
    </row>
    <row r="74" spans="1:8" ht="12.75">
      <c r="A74" s="131">
        <v>40098</v>
      </c>
      <c r="C74">
        <v>1.2</v>
      </c>
      <c r="E74">
        <v>1.2</v>
      </c>
      <c r="H74">
        <v>1.2</v>
      </c>
    </row>
    <row r="75" spans="1:8" ht="12.75">
      <c r="A75" s="131">
        <v>40099</v>
      </c>
      <c r="C75">
        <v>11.8</v>
      </c>
      <c r="E75">
        <v>11.8</v>
      </c>
      <c r="H75">
        <v>11.8</v>
      </c>
    </row>
    <row r="76" spans="1:8" ht="12.75">
      <c r="A76" s="131">
        <v>40100</v>
      </c>
      <c r="C76">
        <v>2</v>
      </c>
      <c r="E76">
        <v>2</v>
      </c>
      <c r="H76">
        <v>2</v>
      </c>
    </row>
    <row r="77" spans="1:8" ht="12.75">
      <c r="A77" s="131">
        <v>40107</v>
      </c>
      <c r="C77">
        <v>27</v>
      </c>
      <c r="E77">
        <v>27</v>
      </c>
      <c r="H77">
        <v>27</v>
      </c>
    </row>
    <row r="78" spans="1:8" ht="12.75">
      <c r="A78" s="131">
        <v>40108</v>
      </c>
      <c r="C78">
        <v>6.7</v>
      </c>
      <c r="E78">
        <v>6.7</v>
      </c>
      <c r="H78">
        <v>6.7</v>
      </c>
    </row>
    <row r="79" spans="1:8" ht="12.75">
      <c r="A79" s="131">
        <v>40111</v>
      </c>
      <c r="C79">
        <v>1.8</v>
      </c>
      <c r="E79">
        <v>1.8</v>
      </c>
      <c r="H79">
        <v>1.8</v>
      </c>
    </row>
    <row r="80" spans="1:8" ht="12.75">
      <c r="A80" s="131">
        <v>40115</v>
      </c>
      <c r="C80">
        <v>30.2</v>
      </c>
      <c r="E80">
        <v>30.2</v>
      </c>
      <c r="H80">
        <v>30.2</v>
      </c>
    </row>
    <row r="81" spans="1:8" ht="12.75">
      <c r="A81" s="131">
        <v>40119</v>
      </c>
      <c r="C81">
        <v>2.4</v>
      </c>
      <c r="E81">
        <v>2.4</v>
      </c>
      <c r="H81">
        <v>2.4</v>
      </c>
    </row>
    <row r="82" spans="1:8" ht="12.75">
      <c r="A82" s="131">
        <v>40126</v>
      </c>
      <c r="C82">
        <v>6.8</v>
      </c>
      <c r="E82">
        <v>6.8</v>
      </c>
      <c r="H82">
        <v>6.8</v>
      </c>
    </row>
    <row r="83" spans="1:8" ht="12.75">
      <c r="A83" s="131">
        <v>40132</v>
      </c>
      <c r="C83">
        <v>6.3</v>
      </c>
      <c r="E83">
        <v>6.3</v>
      </c>
      <c r="H83">
        <v>6.3</v>
      </c>
    </row>
    <row r="84" spans="1:8" ht="12.75">
      <c r="A84" s="131">
        <v>40133</v>
      </c>
      <c r="C84">
        <v>14.7</v>
      </c>
      <c r="E84">
        <v>14.7</v>
      </c>
      <c r="H84">
        <v>14.7</v>
      </c>
    </row>
    <row r="85" spans="1:8" ht="12.75">
      <c r="A85" s="131">
        <v>40140</v>
      </c>
      <c r="C85">
        <v>7.2</v>
      </c>
      <c r="E85">
        <v>7.2</v>
      </c>
      <c r="H85">
        <v>7.2</v>
      </c>
    </row>
    <row r="86" spans="1:8" ht="12.75">
      <c r="A86" s="131">
        <v>40141</v>
      </c>
      <c r="C86">
        <v>7.2</v>
      </c>
      <c r="E86">
        <v>7.2</v>
      </c>
      <c r="H86">
        <v>7.2</v>
      </c>
    </row>
    <row r="87" spans="1:8" ht="12.75">
      <c r="A87" s="131">
        <v>40153</v>
      </c>
      <c r="C87">
        <v>0.5</v>
      </c>
      <c r="E87">
        <v>0.5</v>
      </c>
      <c r="H87">
        <v>0.5</v>
      </c>
    </row>
    <row r="88" spans="1:8" ht="12.75">
      <c r="A88" s="131">
        <v>40154</v>
      </c>
      <c r="C88">
        <v>2</v>
      </c>
      <c r="E88">
        <v>2</v>
      </c>
      <c r="H88">
        <v>2</v>
      </c>
    </row>
    <row r="89" spans="1:8" ht="12.75">
      <c r="A89" s="131">
        <v>40155</v>
      </c>
      <c r="C89">
        <v>12.3</v>
      </c>
      <c r="E89">
        <v>12.3</v>
      </c>
      <c r="H89">
        <v>12.3</v>
      </c>
    </row>
    <row r="90" spans="1:8" ht="12.75">
      <c r="A90" s="131">
        <v>40170</v>
      </c>
      <c r="C90">
        <v>14.4</v>
      </c>
      <c r="E90">
        <v>14.4</v>
      </c>
      <c r="H90">
        <v>14.4</v>
      </c>
    </row>
    <row r="91" spans="1:8" ht="12.75">
      <c r="A91" s="131">
        <v>40171</v>
      </c>
      <c r="C91">
        <v>7</v>
      </c>
      <c r="E91">
        <v>7</v>
      </c>
      <c r="H91">
        <v>7</v>
      </c>
    </row>
    <row r="92" spans="1:8" ht="12.75">
      <c r="A92" s="131">
        <v>40172</v>
      </c>
      <c r="C92">
        <v>7</v>
      </c>
      <c r="E92">
        <v>7</v>
      </c>
      <c r="H92">
        <v>7</v>
      </c>
    </row>
    <row r="93" spans="1:8" ht="12.75">
      <c r="A93" s="131">
        <v>40176</v>
      </c>
      <c r="C93">
        <v>1.2</v>
      </c>
      <c r="E93">
        <v>1.2</v>
      </c>
      <c r="H93">
        <v>1.2</v>
      </c>
    </row>
    <row r="96" spans="1:8" ht="12.75">
      <c r="A96" s="41" t="s">
        <v>159</v>
      </c>
      <c r="C96">
        <f>SUM(C21:C68)</f>
        <v>561.3700000000002</v>
      </c>
      <c r="E96">
        <f>SUM(E21:E68)</f>
        <v>404.88078992097286</v>
      </c>
      <c r="H96">
        <f>SUM(H21:H68)</f>
        <v>424.68269638507763</v>
      </c>
    </row>
    <row r="97" spans="1:8" ht="12.75">
      <c r="A97" s="41" t="s">
        <v>160</v>
      </c>
      <c r="C97">
        <f>SUM(C4:C93)</f>
        <v>978.7700000000001</v>
      </c>
      <c r="E97">
        <f>SUM(E4:E93)</f>
        <v>794.4934395205805</v>
      </c>
      <c r="H97">
        <f>SUM(H4:H93)</f>
        <v>814.2953459846852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1">
      <pane ySplit="765" topLeftCell="A70" activePane="bottomLeft" state="split"/>
      <selection pane="topLeft" activeCell="A1" sqref="A1:IV2"/>
      <selection pane="bottomLeft" activeCell="D84" sqref="D84"/>
    </sheetView>
  </sheetViews>
  <sheetFormatPr defaultColWidth="9.140625" defaultRowHeight="12.75"/>
  <cols>
    <col min="1" max="1" width="10.140625" style="181" customWidth="1"/>
    <col min="2" max="2" width="10.28125" style="181" customWidth="1"/>
    <col min="3" max="3" width="11.8515625" style="181" customWidth="1"/>
    <col min="4" max="4" width="9.8515625" style="181" customWidth="1"/>
    <col min="5" max="5" width="15.421875" style="181" customWidth="1"/>
    <col min="6" max="6" width="11.140625" style="181" customWidth="1"/>
    <col min="7" max="7" width="10.421875" style="181" customWidth="1"/>
    <col min="8" max="8" width="9.140625" style="181" customWidth="1"/>
    <col min="9" max="9" width="11.421875" style="181" customWidth="1"/>
    <col min="10" max="10" width="11.140625" style="181" customWidth="1"/>
    <col min="11" max="11" width="10.57421875" style="181" customWidth="1"/>
    <col min="12" max="16384" width="9.140625" style="181" customWidth="1"/>
  </cols>
  <sheetData>
    <row r="1" spans="1:13" s="194" customFormat="1" ht="12.75">
      <c r="A1" s="205" t="s">
        <v>44</v>
      </c>
      <c r="B1" s="200" t="s">
        <v>99</v>
      </c>
      <c r="C1" s="201" t="s">
        <v>50</v>
      </c>
      <c r="D1" s="204" t="s">
        <v>102</v>
      </c>
      <c r="E1" s="201" t="s">
        <v>51</v>
      </c>
      <c r="F1" s="203" t="s">
        <v>77</v>
      </c>
      <c r="G1" s="202" t="s">
        <v>103</v>
      </c>
      <c r="H1" s="201" t="s">
        <v>51</v>
      </c>
      <c r="I1" s="201" t="s">
        <v>52</v>
      </c>
      <c r="J1" s="201" t="s">
        <v>104</v>
      </c>
      <c r="K1" s="200" t="s">
        <v>53</v>
      </c>
      <c r="M1" s="195"/>
    </row>
    <row r="2" spans="1:13" s="194" customFormat="1" ht="13.5" thickBot="1">
      <c r="A2" s="198"/>
      <c r="B2" s="196" t="s">
        <v>100</v>
      </c>
      <c r="C2" s="197" t="s">
        <v>54</v>
      </c>
      <c r="D2" s="199" t="s">
        <v>78</v>
      </c>
      <c r="E2" s="197" t="s">
        <v>101</v>
      </c>
      <c r="F2" s="197" t="s">
        <v>55</v>
      </c>
      <c r="G2" s="198" t="s">
        <v>78</v>
      </c>
      <c r="H2" s="197" t="s">
        <v>52</v>
      </c>
      <c r="I2" s="197" t="s">
        <v>55</v>
      </c>
      <c r="J2" s="197" t="s">
        <v>78</v>
      </c>
      <c r="K2" s="196"/>
      <c r="M2" s="195"/>
    </row>
    <row r="3" spans="1:8" ht="14.25">
      <c r="A3" s="188">
        <v>40184</v>
      </c>
      <c r="C3" s="181">
        <v>2</v>
      </c>
      <c r="E3" s="181">
        <v>2</v>
      </c>
      <c r="F3" s="193"/>
      <c r="H3" s="181">
        <v>2</v>
      </c>
    </row>
    <row r="4" spans="1:11" ht="15">
      <c r="A4" s="188">
        <v>40197</v>
      </c>
      <c r="C4" s="181">
        <v>0.5</v>
      </c>
      <c r="D4" s="192"/>
      <c r="E4" s="181">
        <v>0.5</v>
      </c>
      <c r="F4" s="191"/>
      <c r="G4" s="190"/>
      <c r="H4" s="181">
        <v>0.5</v>
      </c>
      <c r="K4" s="189"/>
    </row>
    <row r="5" spans="1:8" ht="12.75">
      <c r="A5" s="188">
        <v>40200</v>
      </c>
      <c r="C5" s="181">
        <v>0.5</v>
      </c>
      <c r="E5" s="181">
        <v>0.5</v>
      </c>
      <c r="H5" s="181">
        <v>0.5</v>
      </c>
    </row>
    <row r="6" spans="1:8" ht="12.75">
      <c r="A6" s="188">
        <v>40201</v>
      </c>
      <c r="C6" s="181">
        <v>2</v>
      </c>
      <c r="E6" s="181">
        <v>2</v>
      </c>
      <c r="H6" s="181">
        <v>2</v>
      </c>
    </row>
    <row r="7" spans="1:8" ht="12.75">
      <c r="A7" s="188">
        <v>40207</v>
      </c>
      <c r="C7" s="181">
        <v>0.2</v>
      </c>
      <c r="E7" s="181">
        <v>0.2</v>
      </c>
      <c r="H7" s="181">
        <v>0.2</v>
      </c>
    </row>
    <row r="8" spans="1:8" ht="12.75">
      <c r="A8" s="188">
        <v>40213</v>
      </c>
      <c r="C8" s="181">
        <v>6.5</v>
      </c>
      <c r="E8" s="181">
        <v>6.5</v>
      </c>
      <c r="H8" s="181">
        <v>6.5</v>
      </c>
    </row>
    <row r="9" spans="1:8" ht="12.75">
      <c r="A9" s="188">
        <v>40214</v>
      </c>
      <c r="C9" s="181">
        <v>4.2</v>
      </c>
      <c r="E9" s="181">
        <v>4.2</v>
      </c>
      <c r="H9" s="181">
        <v>4.2</v>
      </c>
    </row>
    <row r="10" spans="1:8" ht="12.75">
      <c r="A10" s="188">
        <v>40228</v>
      </c>
      <c r="C10" s="181">
        <v>3.2</v>
      </c>
      <c r="E10" s="181">
        <v>3.2</v>
      </c>
      <c r="H10" s="181">
        <v>3.2</v>
      </c>
    </row>
    <row r="11" spans="1:8" ht="12.75">
      <c r="A11" s="188">
        <v>40229</v>
      </c>
      <c r="C11" s="181">
        <v>0.5</v>
      </c>
      <c r="E11" s="181">
        <v>0.5</v>
      </c>
      <c r="H11" s="181">
        <v>0.5</v>
      </c>
    </row>
    <row r="12" spans="1:8" ht="12.75">
      <c r="A12" s="188">
        <v>40230</v>
      </c>
      <c r="C12" s="181">
        <v>2</v>
      </c>
      <c r="E12" s="181">
        <v>2</v>
      </c>
      <c r="H12" s="181">
        <v>2</v>
      </c>
    </row>
    <row r="13" spans="1:8" ht="12.75">
      <c r="A13" s="188">
        <v>40245</v>
      </c>
      <c r="C13" s="181">
        <v>14.2</v>
      </c>
      <c r="E13" s="181">
        <v>14.2</v>
      </c>
      <c r="H13" s="181">
        <v>14.2</v>
      </c>
    </row>
    <row r="14" spans="1:8" ht="12.75">
      <c r="A14" s="188">
        <v>40246</v>
      </c>
      <c r="C14" s="181">
        <v>0.5</v>
      </c>
      <c r="E14" s="181">
        <v>0.5</v>
      </c>
      <c r="H14" s="181">
        <v>0.5</v>
      </c>
    </row>
    <row r="15" spans="1:8" ht="12.75">
      <c r="A15" s="188">
        <v>40247</v>
      </c>
      <c r="C15" s="181">
        <v>6</v>
      </c>
      <c r="E15" s="181">
        <v>6</v>
      </c>
      <c r="H15" s="181">
        <v>6</v>
      </c>
    </row>
    <row r="16" spans="1:8" ht="12.75">
      <c r="A16" s="188">
        <v>40248</v>
      </c>
      <c r="C16" s="181">
        <v>6</v>
      </c>
      <c r="E16" s="181">
        <v>6</v>
      </c>
      <c r="H16" s="181">
        <v>6</v>
      </c>
    </row>
    <row r="17" spans="1:8" ht="12.75">
      <c r="A17" s="188">
        <v>40249</v>
      </c>
      <c r="C17" s="181">
        <v>3</v>
      </c>
      <c r="E17" s="181">
        <v>3</v>
      </c>
      <c r="H17" s="181">
        <v>3</v>
      </c>
    </row>
    <row r="18" spans="1:8" ht="12.75">
      <c r="A18" s="188">
        <v>40256</v>
      </c>
      <c r="C18" s="181">
        <v>4.8</v>
      </c>
      <c r="E18" s="181">
        <v>4.8</v>
      </c>
      <c r="H18" s="181">
        <v>4.8</v>
      </c>
    </row>
    <row r="19" spans="1:8" ht="12.75">
      <c r="A19" s="188">
        <v>40261</v>
      </c>
      <c r="C19" s="181">
        <v>16.5</v>
      </c>
      <c r="E19" s="181">
        <v>16.5</v>
      </c>
      <c r="H19" s="181">
        <v>16.5</v>
      </c>
    </row>
    <row r="20" spans="1:8" ht="12.75">
      <c r="A20" s="188">
        <v>40264</v>
      </c>
      <c r="C20" s="181">
        <v>3.8</v>
      </c>
      <c r="E20" s="181">
        <v>3.8</v>
      </c>
      <c r="H20" s="181">
        <v>3.8</v>
      </c>
    </row>
    <row r="21" spans="1:8" ht="12.75">
      <c r="A21" s="188">
        <v>40270</v>
      </c>
      <c r="C21" s="181">
        <v>2</v>
      </c>
      <c r="E21" s="181">
        <v>2</v>
      </c>
      <c r="H21" s="181">
        <v>2</v>
      </c>
    </row>
    <row r="22" spans="1:8" ht="12.75">
      <c r="A22" s="188">
        <v>40275</v>
      </c>
      <c r="C22" s="181">
        <v>5</v>
      </c>
      <c r="E22" s="181">
        <v>5</v>
      </c>
      <c r="H22" s="181">
        <v>5</v>
      </c>
    </row>
    <row r="23" spans="1:8" ht="12.75">
      <c r="A23" s="188">
        <v>40283</v>
      </c>
      <c r="C23" s="181">
        <v>13.2</v>
      </c>
      <c r="E23" s="181">
        <v>13.2</v>
      </c>
      <c r="H23" s="181">
        <v>13.2</v>
      </c>
    </row>
    <row r="24" spans="1:8" ht="12.75">
      <c r="A24" s="183">
        <v>40284</v>
      </c>
      <c r="B24" s="181" t="s">
        <v>233</v>
      </c>
      <c r="C24" s="181">
        <v>12</v>
      </c>
      <c r="E24" s="181">
        <v>12</v>
      </c>
      <c r="H24" s="181">
        <v>12</v>
      </c>
    </row>
    <row r="25" spans="1:11" ht="12.75">
      <c r="A25" s="183">
        <v>40290</v>
      </c>
      <c r="C25" s="181">
        <v>86.5</v>
      </c>
      <c r="D25" s="181">
        <v>100</v>
      </c>
      <c r="E25" s="181">
        <v>86.5</v>
      </c>
      <c r="F25" s="181">
        <f>E25*22.8276</f>
        <v>1974.5874000000001</v>
      </c>
      <c r="G25" s="183">
        <f>A25</f>
        <v>40290</v>
      </c>
      <c r="K25" s="181" t="s">
        <v>208</v>
      </c>
    </row>
    <row r="26" spans="1:11" ht="12.75">
      <c r="A26" s="183">
        <v>40295</v>
      </c>
      <c r="B26" s="181" t="s">
        <v>229</v>
      </c>
      <c r="D26" s="181">
        <v>70</v>
      </c>
      <c r="H26" s="181">
        <v>60.55</v>
      </c>
      <c r="I26" s="181">
        <v>1382.2</v>
      </c>
      <c r="J26" s="183">
        <v>40295</v>
      </c>
      <c r="K26" s="181" t="s">
        <v>212</v>
      </c>
    </row>
    <row r="27" spans="1:11" ht="12.75">
      <c r="A27" s="183">
        <v>40298</v>
      </c>
      <c r="B27" s="181" t="s">
        <v>229</v>
      </c>
      <c r="C27" s="181">
        <v>13.3</v>
      </c>
      <c r="D27" s="181">
        <v>100</v>
      </c>
      <c r="E27" s="181">
        <v>13.3</v>
      </c>
      <c r="F27" s="181">
        <f>E27*22.8276</f>
        <v>303.60708</v>
      </c>
      <c r="H27" s="181">
        <v>9.3</v>
      </c>
      <c r="I27" s="181">
        <v>212.5</v>
      </c>
      <c r="J27" s="183">
        <v>40298</v>
      </c>
      <c r="K27" s="187" t="s">
        <v>232</v>
      </c>
    </row>
    <row r="28" spans="1:11" ht="12.75">
      <c r="A28" s="183">
        <v>40305</v>
      </c>
      <c r="C28" s="181">
        <v>2.4</v>
      </c>
      <c r="D28" s="181">
        <v>70</v>
      </c>
      <c r="E28" s="181">
        <v>1.7</v>
      </c>
      <c r="F28" s="181">
        <v>38.9</v>
      </c>
      <c r="G28" s="183">
        <v>40315</v>
      </c>
      <c r="K28" s="187"/>
    </row>
    <row r="29" spans="1:11" ht="12.75">
      <c r="A29" s="183">
        <v>40308</v>
      </c>
      <c r="B29" s="181" t="s">
        <v>166</v>
      </c>
      <c r="C29" s="181">
        <v>8.58</v>
      </c>
      <c r="D29" s="187" t="s">
        <v>199</v>
      </c>
      <c r="E29" s="181">
        <v>6</v>
      </c>
      <c r="F29" s="181">
        <v>137.1</v>
      </c>
      <c r="G29" s="183">
        <v>40309</v>
      </c>
      <c r="K29" s="187" t="s">
        <v>231</v>
      </c>
    </row>
    <row r="30" spans="1:11" ht="12.75">
      <c r="A30" s="183">
        <v>40310</v>
      </c>
      <c r="B30" s="181" t="s">
        <v>166</v>
      </c>
      <c r="C30" s="181">
        <v>11.12</v>
      </c>
      <c r="D30" s="187" t="s">
        <v>199</v>
      </c>
      <c r="E30" s="181">
        <v>7.78</v>
      </c>
      <c r="F30" s="181">
        <v>177.6</v>
      </c>
      <c r="G30" s="183">
        <v>40311</v>
      </c>
      <c r="K30" s="187" t="s">
        <v>231</v>
      </c>
    </row>
    <row r="31" spans="1:11" ht="12.75">
      <c r="A31" s="183">
        <v>40313</v>
      </c>
      <c r="B31" s="181" t="s">
        <v>166</v>
      </c>
      <c r="C31" s="181">
        <v>5.42</v>
      </c>
      <c r="D31" s="187" t="s">
        <v>199</v>
      </c>
      <c r="E31" s="181">
        <v>3.79</v>
      </c>
      <c r="F31" s="181">
        <v>86.6</v>
      </c>
      <c r="G31" s="183">
        <v>40315</v>
      </c>
      <c r="K31" s="187" t="s">
        <v>231</v>
      </c>
    </row>
    <row r="32" spans="1:11" ht="12.75">
      <c r="A32" s="183">
        <v>40315</v>
      </c>
      <c r="B32" s="181" t="s">
        <v>225</v>
      </c>
      <c r="D32" s="181">
        <v>70</v>
      </c>
      <c r="H32" s="186">
        <f>I32/22.8276</f>
        <v>19.28367414883737</v>
      </c>
      <c r="I32" s="181">
        <v>440.2</v>
      </c>
      <c r="J32" s="183">
        <v>40315</v>
      </c>
      <c r="K32" s="181" t="s">
        <v>212</v>
      </c>
    </row>
    <row r="33" spans="1:8" ht="12.75">
      <c r="A33" s="183">
        <v>40317</v>
      </c>
      <c r="B33" s="181" t="s">
        <v>225</v>
      </c>
      <c r="C33" s="181">
        <v>29.58</v>
      </c>
      <c r="D33" s="181">
        <v>70</v>
      </c>
      <c r="E33" s="181">
        <v>20.7</v>
      </c>
      <c r="F33" s="181">
        <v>472.7</v>
      </c>
      <c r="G33" s="183">
        <v>40319</v>
      </c>
      <c r="H33" s="186"/>
    </row>
    <row r="34" spans="1:11" ht="12.75">
      <c r="A34" s="183">
        <v>40323</v>
      </c>
      <c r="B34" s="181" t="s">
        <v>226</v>
      </c>
      <c r="D34" s="181">
        <v>70</v>
      </c>
      <c r="H34" s="186">
        <v>20.7</v>
      </c>
      <c r="I34" s="181">
        <v>472.7</v>
      </c>
      <c r="J34" s="183">
        <v>40323</v>
      </c>
      <c r="K34" s="181" t="s">
        <v>212</v>
      </c>
    </row>
    <row r="35" spans="1:8" ht="12.75">
      <c r="A35" s="183">
        <v>40324</v>
      </c>
      <c r="B35" s="181" t="s">
        <v>230</v>
      </c>
      <c r="C35" s="181">
        <v>1.26</v>
      </c>
      <c r="D35" s="181">
        <v>70</v>
      </c>
      <c r="E35" s="181">
        <v>0.88</v>
      </c>
      <c r="F35" s="181">
        <v>20.1</v>
      </c>
      <c r="G35" s="183">
        <v>40329</v>
      </c>
      <c r="H35" s="186"/>
    </row>
    <row r="36" spans="1:8" ht="12.75">
      <c r="A36" s="183">
        <v>40328</v>
      </c>
      <c r="B36" s="181" t="s">
        <v>229</v>
      </c>
      <c r="C36" s="181">
        <v>8.8</v>
      </c>
      <c r="D36" s="181">
        <v>70</v>
      </c>
      <c r="E36" s="181">
        <v>6.2</v>
      </c>
      <c r="F36" s="181">
        <v>140.6</v>
      </c>
      <c r="G36" s="183">
        <v>40329</v>
      </c>
      <c r="H36" s="186"/>
    </row>
    <row r="37" spans="1:8" ht="12.75">
      <c r="A37" s="184">
        <v>40337</v>
      </c>
      <c r="B37" s="182" t="s">
        <v>228</v>
      </c>
      <c r="C37" s="182">
        <v>39.8</v>
      </c>
      <c r="D37" s="181">
        <v>70</v>
      </c>
      <c r="E37" s="182">
        <v>27.9</v>
      </c>
      <c r="F37" s="182">
        <v>636.8</v>
      </c>
      <c r="G37" s="184">
        <v>40338</v>
      </c>
      <c r="H37" s="186"/>
    </row>
    <row r="38" spans="1:11" ht="12.75">
      <c r="A38" s="184">
        <v>40338</v>
      </c>
      <c r="B38" s="182" t="s">
        <v>227</v>
      </c>
      <c r="C38" s="182"/>
      <c r="D38" s="181">
        <v>70</v>
      </c>
      <c r="E38" s="182"/>
      <c r="G38" s="182"/>
      <c r="H38" s="186">
        <f>I38/22.8276</f>
        <v>34.935779494997284</v>
      </c>
      <c r="I38" s="182">
        <v>797.5</v>
      </c>
      <c r="J38" s="184">
        <v>40338</v>
      </c>
      <c r="K38" s="181" t="s">
        <v>212</v>
      </c>
    </row>
    <row r="39" spans="1:8" ht="12.75">
      <c r="A39" s="184">
        <v>40341</v>
      </c>
      <c r="B39" s="182" t="s">
        <v>165</v>
      </c>
      <c r="C39" s="182">
        <v>24.9</v>
      </c>
      <c r="D39" s="181">
        <v>70</v>
      </c>
      <c r="E39" s="182">
        <v>17.4</v>
      </c>
      <c r="F39" s="182">
        <v>397.4</v>
      </c>
      <c r="G39" s="184">
        <v>40341</v>
      </c>
      <c r="H39" s="186"/>
    </row>
    <row r="40" spans="1:8" ht="12.75">
      <c r="A40" s="184">
        <v>40342</v>
      </c>
      <c r="B40" s="182" t="s">
        <v>165</v>
      </c>
      <c r="C40" s="182">
        <v>25.8</v>
      </c>
      <c r="D40" s="181">
        <v>70</v>
      </c>
      <c r="E40" s="182">
        <v>18.1</v>
      </c>
      <c r="F40" s="182">
        <v>412.8</v>
      </c>
      <c r="G40" s="184">
        <v>40342</v>
      </c>
      <c r="H40" s="186"/>
    </row>
    <row r="41" spans="1:8" ht="12.75">
      <c r="A41" s="184">
        <v>40342</v>
      </c>
      <c r="B41" s="182" t="s">
        <v>226</v>
      </c>
      <c r="C41" s="182">
        <v>32.73</v>
      </c>
      <c r="D41" s="181">
        <v>70</v>
      </c>
      <c r="E41" s="182">
        <v>22.9</v>
      </c>
      <c r="F41" s="182">
        <v>523.1</v>
      </c>
      <c r="G41" s="184">
        <v>40343</v>
      </c>
      <c r="H41" s="186"/>
    </row>
    <row r="42" spans="1:11" ht="12.75">
      <c r="A42" s="184">
        <v>40343</v>
      </c>
      <c r="B42" s="182" t="s">
        <v>207</v>
      </c>
      <c r="C42" s="182"/>
      <c r="D42" s="181">
        <v>70</v>
      </c>
      <c r="E42" s="182"/>
      <c r="G42" s="182"/>
      <c r="H42" s="186">
        <f>I42/22.8276</f>
        <v>58.40736652122869</v>
      </c>
      <c r="I42" s="182">
        <v>1333.3</v>
      </c>
      <c r="J42" s="184">
        <v>40343</v>
      </c>
      <c r="K42" s="181" t="s">
        <v>212</v>
      </c>
    </row>
    <row r="43" spans="1:8" ht="12.75">
      <c r="A43" s="184">
        <v>40344</v>
      </c>
      <c r="B43" s="182" t="s">
        <v>166</v>
      </c>
      <c r="C43" s="182">
        <v>3.4</v>
      </c>
      <c r="D43" s="181">
        <v>70</v>
      </c>
      <c r="E43" s="182">
        <v>2.4</v>
      </c>
      <c r="F43" s="182">
        <v>54.8</v>
      </c>
      <c r="G43" s="184">
        <v>40347</v>
      </c>
      <c r="H43" s="186"/>
    </row>
    <row r="44" spans="1:8" ht="12.75">
      <c r="A44" s="184">
        <v>40345</v>
      </c>
      <c r="B44" s="182" t="s">
        <v>225</v>
      </c>
      <c r="C44" s="182">
        <v>33.5</v>
      </c>
      <c r="D44" s="181">
        <v>70</v>
      </c>
      <c r="E44" s="182">
        <v>23.5</v>
      </c>
      <c r="F44" s="182">
        <v>536.4</v>
      </c>
      <c r="G44" s="184">
        <v>40347</v>
      </c>
      <c r="H44" s="186"/>
    </row>
    <row r="45" spans="1:8" ht="12.75">
      <c r="A45" s="184">
        <v>40349</v>
      </c>
      <c r="B45" s="182" t="s">
        <v>177</v>
      </c>
      <c r="C45" s="182">
        <v>33.48</v>
      </c>
      <c r="D45" s="181">
        <v>70</v>
      </c>
      <c r="E45" s="182">
        <v>23.3</v>
      </c>
      <c r="F45" s="182">
        <v>532.4</v>
      </c>
      <c r="G45" s="184">
        <v>40350</v>
      </c>
      <c r="H45" s="186"/>
    </row>
    <row r="46" spans="1:11" ht="12.75">
      <c r="A46" s="184">
        <v>40350</v>
      </c>
      <c r="B46" s="182" t="s">
        <v>177</v>
      </c>
      <c r="C46" s="182"/>
      <c r="D46" s="181">
        <v>70</v>
      </c>
      <c r="E46" s="182"/>
      <c r="F46" s="182"/>
      <c r="G46" s="182"/>
      <c r="H46" s="186">
        <f>I46/22.8276</f>
        <v>49.2211182953968</v>
      </c>
      <c r="I46" s="181">
        <v>1123.6</v>
      </c>
      <c r="J46" s="183">
        <v>40350</v>
      </c>
      <c r="K46" s="181" t="s">
        <v>212</v>
      </c>
    </row>
    <row r="47" spans="1:8" ht="12.75">
      <c r="A47" s="184">
        <v>40356</v>
      </c>
      <c r="B47" s="182" t="s">
        <v>177</v>
      </c>
      <c r="C47" s="182">
        <v>2.8</v>
      </c>
      <c r="D47" s="181">
        <v>70</v>
      </c>
      <c r="E47" s="182">
        <v>1.96</v>
      </c>
      <c r="F47" s="182">
        <v>44.7</v>
      </c>
      <c r="G47" s="184">
        <v>40364</v>
      </c>
      <c r="H47" s="186"/>
    </row>
    <row r="48" spans="1:8" ht="12.75">
      <c r="A48" s="184">
        <v>40363</v>
      </c>
      <c r="B48" s="182" t="s">
        <v>177</v>
      </c>
      <c r="C48" s="182">
        <v>77.6</v>
      </c>
      <c r="D48" s="181">
        <v>70</v>
      </c>
      <c r="E48" s="182">
        <v>54.4</v>
      </c>
      <c r="F48" s="182">
        <v>1241.1</v>
      </c>
      <c r="G48" s="184">
        <v>40364</v>
      </c>
      <c r="H48" s="186"/>
    </row>
    <row r="49" spans="1:8" ht="12.75">
      <c r="A49" s="184">
        <v>40365</v>
      </c>
      <c r="B49" s="182" t="s">
        <v>224</v>
      </c>
      <c r="C49" s="182">
        <v>11.5</v>
      </c>
      <c r="D49" s="181">
        <v>70</v>
      </c>
      <c r="E49" s="182">
        <v>8.05</v>
      </c>
      <c r="F49" s="182">
        <v>183.7</v>
      </c>
      <c r="G49" s="184">
        <v>40365</v>
      </c>
      <c r="H49" s="186"/>
    </row>
    <row r="50" spans="1:8" ht="12.75">
      <c r="A50" s="184">
        <v>40366</v>
      </c>
      <c r="B50" s="182" t="s">
        <v>166</v>
      </c>
      <c r="C50" s="182">
        <v>1.97</v>
      </c>
      <c r="D50" s="181">
        <v>70</v>
      </c>
      <c r="E50" s="182">
        <v>1.3</v>
      </c>
      <c r="F50" s="182">
        <v>29.4</v>
      </c>
      <c r="G50" s="184">
        <v>40230</v>
      </c>
      <c r="H50" s="186"/>
    </row>
    <row r="51" spans="1:11" ht="12.75">
      <c r="A51" s="184">
        <v>40371</v>
      </c>
      <c r="B51" s="182" t="s">
        <v>223</v>
      </c>
      <c r="C51" s="182"/>
      <c r="D51" s="181">
        <v>70</v>
      </c>
      <c r="E51" s="182"/>
      <c r="G51" s="182"/>
      <c r="H51" s="186">
        <f>I51/22.8276</f>
        <v>65.55660691443691</v>
      </c>
      <c r="I51" s="182">
        <v>1496.5</v>
      </c>
      <c r="J51" s="184">
        <v>40371</v>
      </c>
      <c r="K51" s="181" t="s">
        <v>212</v>
      </c>
    </row>
    <row r="52" spans="1:8" ht="12.75">
      <c r="A52" s="184">
        <v>40374</v>
      </c>
      <c r="B52" s="182" t="s">
        <v>222</v>
      </c>
      <c r="C52" s="182">
        <v>32.6</v>
      </c>
      <c r="D52" s="181">
        <v>70</v>
      </c>
      <c r="E52" s="182">
        <v>22.8</v>
      </c>
      <c r="F52" s="182">
        <v>521.9</v>
      </c>
      <c r="G52" s="184">
        <v>40374</v>
      </c>
      <c r="H52" s="186"/>
    </row>
    <row r="53" spans="1:8" ht="12.75">
      <c r="A53" s="184">
        <v>40379</v>
      </c>
      <c r="B53" s="182" t="s">
        <v>221</v>
      </c>
      <c r="C53" s="182">
        <v>26.1</v>
      </c>
      <c r="D53" s="181">
        <v>70</v>
      </c>
      <c r="E53" s="182">
        <v>18.3</v>
      </c>
      <c r="F53" s="182">
        <v>417.7</v>
      </c>
      <c r="G53" s="184">
        <v>40380</v>
      </c>
      <c r="H53" s="186"/>
    </row>
    <row r="54" spans="1:11" ht="12.75">
      <c r="A54" s="184">
        <v>40385</v>
      </c>
      <c r="B54" s="182" t="s">
        <v>177</v>
      </c>
      <c r="C54" s="182"/>
      <c r="D54" s="181">
        <v>70</v>
      </c>
      <c r="E54" s="182"/>
      <c r="G54" s="182"/>
      <c r="H54" s="186">
        <f>I54/22.8276</f>
        <v>42.46175682069074</v>
      </c>
      <c r="I54" s="182">
        <v>969.3</v>
      </c>
      <c r="K54" s="181" t="s">
        <v>212</v>
      </c>
    </row>
    <row r="55" spans="1:8" ht="12.75">
      <c r="A55" s="184">
        <v>40390</v>
      </c>
      <c r="B55" s="182" t="s">
        <v>177</v>
      </c>
      <c r="C55" s="182">
        <v>6.3</v>
      </c>
      <c r="D55" s="181">
        <v>70</v>
      </c>
      <c r="E55" s="182">
        <v>4.5</v>
      </c>
      <c r="F55" s="182">
        <v>101.8</v>
      </c>
      <c r="G55" s="184">
        <v>40391</v>
      </c>
      <c r="H55" s="186"/>
    </row>
    <row r="56" spans="1:11" ht="12.75">
      <c r="A56" s="184">
        <v>40400</v>
      </c>
      <c r="B56" s="182" t="s">
        <v>220</v>
      </c>
      <c r="C56" s="182">
        <v>0.9</v>
      </c>
      <c r="D56" s="181">
        <v>70</v>
      </c>
      <c r="E56" s="182">
        <v>0.63</v>
      </c>
      <c r="F56" s="182">
        <v>14.4</v>
      </c>
      <c r="G56" s="182"/>
      <c r="H56" s="186">
        <f>I56/22.8276</f>
        <v>4.459513921743854</v>
      </c>
      <c r="I56" s="182">
        <v>101.8</v>
      </c>
      <c r="J56" s="184">
        <v>40400</v>
      </c>
      <c r="K56" s="181" t="s">
        <v>212</v>
      </c>
    </row>
    <row r="57" spans="1:11" ht="12.75">
      <c r="A57" s="184">
        <v>40403</v>
      </c>
      <c r="B57" s="182" t="s">
        <v>177</v>
      </c>
      <c r="C57" s="182">
        <v>20.9</v>
      </c>
      <c r="D57" s="181">
        <v>70</v>
      </c>
      <c r="E57" s="182">
        <v>14.6</v>
      </c>
      <c r="F57" s="182">
        <v>334.2</v>
      </c>
      <c r="G57" s="184">
        <v>40406</v>
      </c>
      <c r="H57" s="186">
        <v>14.6</v>
      </c>
      <c r="I57" s="182">
        <v>334.2</v>
      </c>
      <c r="J57" s="183">
        <v>40406</v>
      </c>
      <c r="K57" s="181" t="s">
        <v>219</v>
      </c>
    </row>
    <row r="58" spans="1:8" ht="12.75">
      <c r="A58" s="184">
        <v>40405</v>
      </c>
      <c r="B58" s="182" t="s">
        <v>177</v>
      </c>
      <c r="C58" s="182">
        <v>2.2</v>
      </c>
      <c r="D58" s="181">
        <v>100</v>
      </c>
      <c r="E58" s="182">
        <v>2.2</v>
      </c>
      <c r="F58" s="182"/>
      <c r="G58" s="182"/>
      <c r="H58" s="182">
        <v>2.2</v>
      </c>
    </row>
    <row r="59" spans="1:8" ht="12.75">
      <c r="A59" s="184">
        <v>40407</v>
      </c>
      <c r="B59" s="182" t="s">
        <v>186</v>
      </c>
      <c r="C59" s="182">
        <v>3.8</v>
      </c>
      <c r="D59" s="181">
        <v>100</v>
      </c>
      <c r="E59" s="182">
        <v>3.8</v>
      </c>
      <c r="F59" s="185"/>
      <c r="G59" s="182"/>
      <c r="H59" s="182">
        <v>3.8</v>
      </c>
    </row>
    <row r="60" spans="1:8" ht="12.75">
      <c r="A60" s="184">
        <v>40414</v>
      </c>
      <c r="B60" s="182" t="s">
        <v>186</v>
      </c>
      <c r="C60" s="182">
        <v>31.4</v>
      </c>
      <c r="D60" s="181">
        <v>100</v>
      </c>
      <c r="E60" s="182">
        <v>31.4</v>
      </c>
      <c r="F60" s="185"/>
      <c r="G60" s="182"/>
      <c r="H60" s="182">
        <v>31.4</v>
      </c>
    </row>
    <row r="61" spans="1:8" ht="12.75">
      <c r="A61" s="184">
        <v>40423</v>
      </c>
      <c r="B61" s="182" t="s">
        <v>186</v>
      </c>
      <c r="C61" s="182">
        <v>2</v>
      </c>
      <c r="D61" s="181">
        <v>100</v>
      </c>
      <c r="E61" s="182">
        <v>2</v>
      </c>
      <c r="F61" s="185"/>
      <c r="G61" s="182"/>
      <c r="H61" s="182">
        <v>2</v>
      </c>
    </row>
    <row r="62" spans="1:8" ht="12.75">
      <c r="A62" s="184">
        <v>40424</v>
      </c>
      <c r="B62" s="182" t="s">
        <v>218</v>
      </c>
      <c r="C62" s="182">
        <v>2.85</v>
      </c>
      <c r="D62" s="181">
        <v>100</v>
      </c>
      <c r="E62" s="182">
        <v>2.85</v>
      </c>
      <c r="F62" s="185"/>
      <c r="G62" s="182"/>
      <c r="H62" s="182">
        <v>2.85</v>
      </c>
    </row>
    <row r="63" spans="1:8" ht="12.75">
      <c r="A63" s="184">
        <v>40431</v>
      </c>
      <c r="B63" s="182" t="s">
        <v>217</v>
      </c>
      <c r="C63" s="182">
        <v>9.5</v>
      </c>
      <c r="D63" s="181">
        <v>100</v>
      </c>
      <c r="E63" s="182">
        <v>9.5</v>
      </c>
      <c r="F63" s="185"/>
      <c r="G63" s="182"/>
      <c r="H63" s="182">
        <v>9.5</v>
      </c>
    </row>
    <row r="64" spans="1:8" ht="12.75">
      <c r="A64" s="184">
        <v>40435</v>
      </c>
      <c r="B64" s="182" t="s">
        <v>189</v>
      </c>
      <c r="C64" s="182">
        <v>9.86</v>
      </c>
      <c r="D64" s="181">
        <v>100</v>
      </c>
      <c r="E64" s="182">
        <v>9.86</v>
      </c>
      <c r="F64" s="185"/>
      <c r="G64" s="182"/>
      <c r="H64" s="182">
        <v>9.86</v>
      </c>
    </row>
    <row r="65" spans="1:8" ht="12.75">
      <c r="A65" s="184">
        <v>40436</v>
      </c>
      <c r="B65" s="182" t="s">
        <v>186</v>
      </c>
      <c r="C65" s="182">
        <v>34.5</v>
      </c>
      <c r="D65" s="181">
        <v>100</v>
      </c>
      <c r="E65" s="182">
        <v>34.5</v>
      </c>
      <c r="F65" s="185"/>
      <c r="G65" s="182"/>
      <c r="H65" s="182">
        <v>34.5</v>
      </c>
    </row>
    <row r="66" spans="1:8" ht="12.75">
      <c r="A66" s="184">
        <v>40444</v>
      </c>
      <c r="B66" s="182" t="s">
        <v>189</v>
      </c>
      <c r="C66" s="182">
        <v>17.2</v>
      </c>
      <c r="D66" s="181">
        <v>100</v>
      </c>
      <c r="E66" s="182">
        <v>17.2</v>
      </c>
      <c r="F66" s="182"/>
      <c r="G66" s="182"/>
      <c r="H66" s="182">
        <v>17.2</v>
      </c>
    </row>
    <row r="67" spans="1:8" ht="12.75">
      <c r="A67" s="183">
        <v>40446</v>
      </c>
      <c r="C67" s="182">
        <v>20.6</v>
      </c>
      <c r="D67" s="181">
        <v>100</v>
      </c>
      <c r="E67" s="182">
        <v>20.6</v>
      </c>
      <c r="H67" s="182">
        <v>20.6</v>
      </c>
    </row>
    <row r="68" spans="1:8" ht="12.75">
      <c r="A68" s="183">
        <v>40462</v>
      </c>
      <c r="C68" s="182">
        <v>10.2</v>
      </c>
      <c r="D68" s="181">
        <v>100</v>
      </c>
      <c r="E68" s="182">
        <v>10.2</v>
      </c>
      <c r="H68" s="182">
        <v>10.2</v>
      </c>
    </row>
    <row r="69" spans="1:8" ht="12.75">
      <c r="A69" s="183">
        <v>40473</v>
      </c>
      <c r="C69" s="182">
        <v>15.6</v>
      </c>
      <c r="D69" s="181">
        <v>100</v>
      </c>
      <c r="E69" s="182">
        <v>15.6</v>
      </c>
      <c r="H69" s="182">
        <v>15.6</v>
      </c>
    </row>
    <row r="70" spans="1:8" ht="12.75">
      <c r="A70" s="183">
        <v>40474</v>
      </c>
      <c r="C70" s="182">
        <v>2</v>
      </c>
      <c r="D70" s="181">
        <v>100</v>
      </c>
      <c r="E70" s="182">
        <v>2</v>
      </c>
      <c r="H70" s="182">
        <v>2</v>
      </c>
    </row>
    <row r="71" spans="1:8" ht="12.75">
      <c r="A71" s="183">
        <v>40476</v>
      </c>
      <c r="C71" s="182">
        <v>0.5</v>
      </c>
      <c r="D71" s="181">
        <v>100</v>
      </c>
      <c r="E71" s="182">
        <v>0.5</v>
      </c>
      <c r="H71" s="182">
        <v>0.5</v>
      </c>
    </row>
    <row r="72" spans="1:8" ht="12.75">
      <c r="A72" s="183">
        <v>40477</v>
      </c>
      <c r="C72" s="182">
        <v>0.3</v>
      </c>
      <c r="E72" s="182">
        <v>0.3</v>
      </c>
      <c r="H72" s="182">
        <v>0.3</v>
      </c>
    </row>
    <row r="73" spans="1:8" ht="12.75">
      <c r="A73" s="183">
        <v>40494</v>
      </c>
      <c r="C73" s="182">
        <v>40.1</v>
      </c>
      <c r="E73" s="182">
        <v>40.1</v>
      </c>
      <c r="H73" s="182">
        <v>40.1</v>
      </c>
    </row>
    <row r="74" spans="1:8" ht="12.75">
      <c r="A74" s="183">
        <v>40499</v>
      </c>
      <c r="C74" s="182">
        <v>4.3</v>
      </c>
      <c r="E74" s="182">
        <v>4.3</v>
      </c>
      <c r="H74" s="182">
        <v>4.3</v>
      </c>
    </row>
    <row r="75" spans="1:8" ht="12.75">
      <c r="A75" s="183">
        <v>40535</v>
      </c>
      <c r="C75" s="182">
        <v>1.6</v>
      </c>
      <c r="E75" s="182">
        <v>1.6</v>
      </c>
      <c r="H75" s="182">
        <v>1.6</v>
      </c>
    </row>
    <row r="76" spans="1:8" ht="12.75">
      <c r="A76" s="183"/>
      <c r="C76" s="182"/>
      <c r="E76" s="182"/>
      <c r="H76" s="182"/>
    </row>
    <row r="80" spans="1:8" ht="12.75">
      <c r="A80" s="41" t="s">
        <v>159</v>
      </c>
      <c r="B80" s="16"/>
      <c r="C80" s="22">
        <f>SUM(C28:C67)</f>
        <v>575.35</v>
      </c>
      <c r="D80" s="22"/>
      <c r="E80" s="22">
        <f>SUM(E28:E67)</f>
        <v>443.0000000000001</v>
      </c>
      <c r="F80" s="22"/>
      <c r="G80" s="22"/>
      <c r="H80" s="22">
        <f>SUM(H28:H67)</f>
        <v>443.5358161173317</v>
      </c>
    </row>
    <row r="81" spans="1:8" ht="12.75">
      <c r="A81" s="41" t="s">
        <v>160</v>
      </c>
      <c r="B81" s="16"/>
      <c r="C81" s="22">
        <f>SUM(C3:C75)</f>
        <v>858.3500000000001</v>
      </c>
      <c r="D81" s="22"/>
      <c r="E81" s="22">
        <f>SUM(E3:E75)</f>
        <v>726</v>
      </c>
      <c r="F81" s="22"/>
      <c r="G81" s="22"/>
      <c r="H81" s="22">
        <f>SUM(H3:H75)</f>
        <v>696.5858161173319</v>
      </c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1">
      <pane ySplit="780" topLeftCell="A73" activePane="bottomLeft" state="split"/>
      <selection pane="topLeft" activeCell="A1" sqref="A1:IV2"/>
      <selection pane="bottomLeft" activeCell="D98" sqref="D98"/>
    </sheetView>
  </sheetViews>
  <sheetFormatPr defaultColWidth="9.140625" defaultRowHeight="12.75"/>
  <cols>
    <col min="1" max="1" width="10.140625" style="213" bestFit="1" customWidth="1"/>
    <col min="2" max="2" width="9.140625" style="213" customWidth="1"/>
    <col min="3" max="3" width="11.28125" style="213" customWidth="1"/>
    <col min="4" max="4" width="11.57421875" style="213" customWidth="1"/>
    <col min="5" max="5" width="15.28125" style="213" customWidth="1"/>
    <col min="6" max="6" width="13.140625" style="213" customWidth="1"/>
    <col min="7" max="7" width="11.7109375" style="213" customWidth="1"/>
    <col min="8" max="8" width="10.140625" style="213" customWidth="1"/>
    <col min="9" max="9" width="10.7109375" style="213" customWidth="1"/>
    <col min="10" max="10" width="9.140625" style="213" customWidth="1"/>
    <col min="11" max="11" width="9.140625" style="222" customWidth="1"/>
    <col min="12" max="12" width="9.140625" style="213" customWidth="1"/>
  </cols>
  <sheetData>
    <row r="1" spans="1:13" s="194" customFormat="1" ht="12.75">
      <c r="A1" s="205" t="s">
        <v>44</v>
      </c>
      <c r="B1" s="200" t="s">
        <v>99</v>
      </c>
      <c r="C1" s="201" t="s">
        <v>50</v>
      </c>
      <c r="D1" s="204" t="s">
        <v>102</v>
      </c>
      <c r="E1" s="201" t="s">
        <v>51</v>
      </c>
      <c r="F1" s="203" t="s">
        <v>77</v>
      </c>
      <c r="G1" s="202" t="s">
        <v>103</v>
      </c>
      <c r="H1" s="201" t="s">
        <v>51</v>
      </c>
      <c r="I1" s="201" t="s">
        <v>52</v>
      </c>
      <c r="J1" s="201" t="s">
        <v>104</v>
      </c>
      <c r="K1" s="220" t="s">
        <v>53</v>
      </c>
      <c r="L1" s="217"/>
      <c r="M1" s="195"/>
    </row>
    <row r="2" spans="1:13" s="194" customFormat="1" ht="13.5" thickBot="1">
      <c r="A2" s="198"/>
      <c r="B2" s="196" t="s">
        <v>100</v>
      </c>
      <c r="C2" s="197" t="s">
        <v>54</v>
      </c>
      <c r="D2" s="199" t="s">
        <v>78</v>
      </c>
      <c r="E2" s="197" t="s">
        <v>101</v>
      </c>
      <c r="F2" s="197" t="s">
        <v>55</v>
      </c>
      <c r="G2" s="198" t="s">
        <v>78</v>
      </c>
      <c r="H2" s="197" t="s">
        <v>52</v>
      </c>
      <c r="I2" s="197" t="s">
        <v>55</v>
      </c>
      <c r="J2" s="197" t="s">
        <v>78</v>
      </c>
      <c r="K2" s="221"/>
      <c r="L2" s="217"/>
      <c r="M2" s="195"/>
    </row>
    <row r="3" spans="1:13" s="194" customFormat="1" ht="12.75">
      <c r="A3" s="232">
        <v>40552</v>
      </c>
      <c r="B3"/>
      <c r="C3" s="213">
        <v>1</v>
      </c>
      <c r="D3" s="234"/>
      <c r="E3" s="213">
        <v>1</v>
      </c>
      <c r="F3" s="233"/>
      <c r="G3" s="232"/>
      <c r="H3" s="213">
        <v>1</v>
      </c>
      <c r="I3" s="233"/>
      <c r="J3" s="233"/>
      <c r="K3" s="235"/>
      <c r="L3" s="217"/>
      <c r="M3" s="195"/>
    </row>
    <row r="4" spans="1:13" s="194" customFormat="1" ht="12.75">
      <c r="A4" s="232">
        <v>40553</v>
      </c>
      <c r="B4"/>
      <c r="C4" s="213">
        <v>10.4</v>
      </c>
      <c r="D4" s="234"/>
      <c r="E4" s="213">
        <v>10.4</v>
      </c>
      <c r="F4" s="233"/>
      <c r="G4" s="232"/>
      <c r="H4" s="213">
        <v>10.4</v>
      </c>
      <c r="I4" s="233"/>
      <c r="J4" s="233"/>
      <c r="K4" s="235"/>
      <c r="L4" s="217"/>
      <c r="M4" s="195"/>
    </row>
    <row r="5" spans="1:13" s="194" customFormat="1" ht="12.75">
      <c r="A5" s="232">
        <v>40562</v>
      </c>
      <c r="B5"/>
      <c r="C5" s="213">
        <v>7.4</v>
      </c>
      <c r="D5" s="234"/>
      <c r="E5" s="213">
        <v>7.4</v>
      </c>
      <c r="F5" s="233"/>
      <c r="G5" s="232"/>
      <c r="H5" s="213">
        <v>7.4</v>
      </c>
      <c r="I5" s="233"/>
      <c r="J5" s="233"/>
      <c r="K5" s="235"/>
      <c r="L5" s="217"/>
      <c r="M5" s="195"/>
    </row>
    <row r="6" spans="1:13" s="194" customFormat="1" ht="12.75">
      <c r="A6" s="232">
        <v>40575</v>
      </c>
      <c r="B6"/>
      <c r="C6" s="213">
        <v>3.3</v>
      </c>
      <c r="D6" s="234"/>
      <c r="E6" s="213">
        <v>3.3</v>
      </c>
      <c r="F6" s="233"/>
      <c r="G6" s="232"/>
      <c r="H6" s="213">
        <v>3.3</v>
      </c>
      <c r="I6" s="233"/>
      <c r="J6" s="233"/>
      <c r="K6" s="235"/>
      <c r="L6" s="217"/>
      <c r="M6" s="195"/>
    </row>
    <row r="7" spans="1:13" s="194" customFormat="1" ht="12.75">
      <c r="A7" s="232">
        <v>40582</v>
      </c>
      <c r="B7"/>
      <c r="C7" s="213">
        <v>5.3</v>
      </c>
      <c r="D7" s="234"/>
      <c r="E7" s="213">
        <v>5.3</v>
      </c>
      <c r="F7" s="233"/>
      <c r="G7" s="232"/>
      <c r="H7" s="213">
        <v>5.3</v>
      </c>
      <c r="I7" s="233"/>
      <c r="J7" s="233"/>
      <c r="K7" s="235"/>
      <c r="L7" s="217"/>
      <c r="M7" s="195"/>
    </row>
    <row r="8" spans="1:13" s="194" customFormat="1" ht="12.75">
      <c r="A8" s="232">
        <v>40583</v>
      </c>
      <c r="B8"/>
      <c r="C8" s="213">
        <v>0.8</v>
      </c>
      <c r="D8" s="234"/>
      <c r="E8" s="213">
        <v>0.8</v>
      </c>
      <c r="F8" s="233"/>
      <c r="G8" s="232"/>
      <c r="H8" s="213">
        <v>0.8</v>
      </c>
      <c r="I8" s="233"/>
      <c r="J8" s="233"/>
      <c r="K8" s="235"/>
      <c r="L8" s="217"/>
      <c r="M8" s="195"/>
    </row>
    <row r="9" spans="1:13" s="194" customFormat="1" ht="12.75">
      <c r="A9" s="232">
        <v>40598</v>
      </c>
      <c r="B9"/>
      <c r="C9" s="213">
        <v>12.4</v>
      </c>
      <c r="D9" s="234"/>
      <c r="E9" s="213">
        <v>12.4</v>
      </c>
      <c r="F9" s="233"/>
      <c r="G9" s="232"/>
      <c r="H9" s="213">
        <v>12.4</v>
      </c>
      <c r="I9" s="233"/>
      <c r="J9" s="233"/>
      <c r="K9" s="235"/>
      <c r="L9" s="217"/>
      <c r="M9" s="195"/>
    </row>
    <row r="10" spans="1:13" s="194" customFormat="1" ht="12.75">
      <c r="A10" s="232">
        <v>40609</v>
      </c>
      <c r="B10"/>
      <c r="C10" s="213">
        <v>0.8</v>
      </c>
      <c r="D10" s="234"/>
      <c r="E10" s="213">
        <v>0.8</v>
      </c>
      <c r="F10" s="233"/>
      <c r="G10" s="232"/>
      <c r="H10" s="213">
        <v>0.8</v>
      </c>
      <c r="I10" s="233"/>
      <c r="J10" s="233"/>
      <c r="K10" s="235"/>
      <c r="L10" s="217"/>
      <c r="M10" s="195"/>
    </row>
    <row r="11" spans="1:13" s="194" customFormat="1" ht="12.75">
      <c r="A11" s="232">
        <v>40610</v>
      </c>
      <c r="B11"/>
      <c r="C11" s="213">
        <v>4.3</v>
      </c>
      <c r="D11" s="234"/>
      <c r="E11" s="213">
        <v>4.3</v>
      </c>
      <c r="F11" s="233"/>
      <c r="G11" s="232"/>
      <c r="H11" s="213">
        <v>4.3</v>
      </c>
      <c r="I11" s="233"/>
      <c r="J11" s="233"/>
      <c r="K11" s="235"/>
      <c r="L11" s="217"/>
      <c r="M11" s="195"/>
    </row>
    <row r="12" spans="1:13" s="194" customFormat="1" ht="12.75">
      <c r="A12" s="232">
        <v>40615</v>
      </c>
      <c r="B12"/>
      <c r="C12" s="213">
        <v>7.9</v>
      </c>
      <c r="D12" s="234"/>
      <c r="E12" s="213">
        <v>7.9</v>
      </c>
      <c r="F12" s="233"/>
      <c r="G12" s="232"/>
      <c r="H12" s="213">
        <v>7.9</v>
      </c>
      <c r="I12" s="233"/>
      <c r="J12" s="233"/>
      <c r="K12" s="235"/>
      <c r="L12" s="217"/>
      <c r="M12" s="195"/>
    </row>
    <row r="13" spans="1:13" s="194" customFormat="1" ht="12.75">
      <c r="A13" s="232">
        <v>40616</v>
      </c>
      <c r="B13"/>
      <c r="C13" s="213">
        <v>9.1</v>
      </c>
      <c r="D13" s="234"/>
      <c r="E13" s="213">
        <v>9.1</v>
      </c>
      <c r="F13" s="233"/>
      <c r="G13" s="232"/>
      <c r="H13" s="213">
        <v>9.1</v>
      </c>
      <c r="I13" s="233"/>
      <c r="J13" s="233"/>
      <c r="K13" s="235"/>
      <c r="L13" s="217"/>
      <c r="M13" s="195"/>
    </row>
    <row r="14" spans="1:13" s="194" customFormat="1" ht="12.75">
      <c r="A14" s="232">
        <v>40621</v>
      </c>
      <c r="B14"/>
      <c r="C14" s="213">
        <v>20.1</v>
      </c>
      <c r="D14" s="234"/>
      <c r="E14" s="213">
        <v>20.1</v>
      </c>
      <c r="F14" s="233"/>
      <c r="G14" s="232"/>
      <c r="H14" s="213">
        <v>20.1</v>
      </c>
      <c r="I14" s="233"/>
      <c r="J14" s="233"/>
      <c r="K14" s="235"/>
      <c r="L14" s="217"/>
      <c r="M14" s="195"/>
    </row>
    <row r="15" spans="1:8" ht="12.75">
      <c r="A15" s="218">
        <v>40626</v>
      </c>
      <c r="B15"/>
      <c r="C15" s="213">
        <v>1</v>
      </c>
      <c r="E15" s="213">
        <v>1</v>
      </c>
      <c r="H15" s="213">
        <v>1</v>
      </c>
    </row>
    <row r="16" spans="1:8" ht="12.75">
      <c r="A16" s="218">
        <v>40627</v>
      </c>
      <c r="B16"/>
      <c r="C16" s="213">
        <v>1.3</v>
      </c>
      <c r="E16" s="213">
        <v>1.3</v>
      </c>
      <c r="H16" s="213">
        <v>1.3</v>
      </c>
    </row>
    <row r="17" spans="1:8" ht="12.75">
      <c r="A17" s="218">
        <v>40629</v>
      </c>
      <c r="B17"/>
      <c r="C17" s="213">
        <v>0.8</v>
      </c>
      <c r="E17" s="213">
        <v>0.8</v>
      </c>
      <c r="H17" s="213">
        <v>0.8</v>
      </c>
    </row>
    <row r="18" spans="1:8" ht="12.75">
      <c r="A18" s="218">
        <v>40630</v>
      </c>
      <c r="B18"/>
      <c r="C18" s="213">
        <v>0.5</v>
      </c>
      <c r="E18" s="213">
        <v>0.5</v>
      </c>
      <c r="H18" s="213">
        <v>0.5</v>
      </c>
    </row>
    <row r="19" spans="1:8" ht="12.75">
      <c r="A19" s="218">
        <v>40631</v>
      </c>
      <c r="B19"/>
      <c r="C19" s="213">
        <v>0.5</v>
      </c>
      <c r="E19" s="213">
        <v>0.5</v>
      </c>
      <c r="H19" s="213">
        <v>0.5</v>
      </c>
    </row>
    <row r="20" spans="1:8" ht="12.75">
      <c r="A20" s="218">
        <v>40633</v>
      </c>
      <c r="B20"/>
      <c r="C20" s="213">
        <v>2.3</v>
      </c>
      <c r="E20" s="213">
        <v>2.3</v>
      </c>
      <c r="H20" s="213">
        <v>2.3</v>
      </c>
    </row>
    <row r="21" spans="1:8" ht="12.75">
      <c r="A21" s="218">
        <v>40636</v>
      </c>
      <c r="B21"/>
      <c r="C21" s="213">
        <v>0.5</v>
      </c>
      <c r="E21" s="213">
        <v>0.5</v>
      </c>
      <c r="H21" s="213">
        <v>0.5</v>
      </c>
    </row>
    <row r="22" spans="1:8" ht="12.75">
      <c r="A22" s="218">
        <v>40640</v>
      </c>
      <c r="B22"/>
      <c r="C22" s="213">
        <v>11.7</v>
      </c>
      <c r="E22" s="213">
        <v>11.7</v>
      </c>
      <c r="H22" s="213">
        <v>11.7</v>
      </c>
    </row>
    <row r="23" spans="1:8" ht="12.75">
      <c r="A23" s="218">
        <v>40647</v>
      </c>
      <c r="B23"/>
      <c r="C23" s="213">
        <v>11.9</v>
      </c>
      <c r="E23" s="213">
        <v>11.9</v>
      </c>
      <c r="H23" s="213">
        <v>11.9</v>
      </c>
    </row>
    <row r="24" spans="1:8" ht="12.75">
      <c r="A24" s="218">
        <v>40648</v>
      </c>
      <c r="B24"/>
      <c r="C24" s="213">
        <v>23.6</v>
      </c>
      <c r="E24" s="213">
        <v>23.6</v>
      </c>
      <c r="H24" s="213">
        <v>23.6</v>
      </c>
    </row>
    <row r="25" spans="1:8" ht="12.75">
      <c r="A25" s="218">
        <v>40655</v>
      </c>
      <c r="B25"/>
      <c r="C25" s="213">
        <v>20.8</v>
      </c>
      <c r="E25" s="213">
        <v>20.8</v>
      </c>
      <c r="H25" s="213">
        <v>20.8</v>
      </c>
    </row>
    <row r="26" spans="1:11" ht="12.75">
      <c r="A26" s="218">
        <v>40658</v>
      </c>
      <c r="B26" s="213" t="s">
        <v>236</v>
      </c>
      <c r="C26" s="213">
        <v>10.2</v>
      </c>
      <c r="E26" s="213">
        <v>10.2</v>
      </c>
      <c r="H26" s="213">
        <v>10.2</v>
      </c>
      <c r="K26" s="223" t="s">
        <v>248</v>
      </c>
    </row>
    <row r="27" spans="1:6" ht="12.75">
      <c r="A27" s="218">
        <v>40668</v>
      </c>
      <c r="B27" s="213" t="s">
        <v>237</v>
      </c>
      <c r="C27" s="213">
        <v>1.5</v>
      </c>
      <c r="D27" s="213">
        <v>100</v>
      </c>
      <c r="E27" s="213">
        <v>1.05</v>
      </c>
      <c r="F27" s="213">
        <v>24.07</v>
      </c>
    </row>
    <row r="28" spans="1:6" ht="12.75">
      <c r="A28" s="218">
        <v>40669</v>
      </c>
      <c r="B28" s="213" t="s">
        <v>237</v>
      </c>
      <c r="C28" s="213">
        <v>2.4</v>
      </c>
      <c r="D28" s="213">
        <v>100</v>
      </c>
      <c r="E28" s="213">
        <v>1.68</v>
      </c>
      <c r="F28" s="213">
        <v>38.35</v>
      </c>
    </row>
    <row r="29" spans="1:6" ht="12.75">
      <c r="A29" s="218">
        <v>40673</v>
      </c>
      <c r="B29" s="213" t="s">
        <v>238</v>
      </c>
      <c r="C29" s="213">
        <v>3.4</v>
      </c>
      <c r="D29" s="213">
        <v>100</v>
      </c>
      <c r="E29" s="213">
        <v>2.4</v>
      </c>
      <c r="F29" s="213">
        <v>55</v>
      </c>
    </row>
    <row r="30" spans="1:6" ht="12.75">
      <c r="A30" s="218">
        <v>40676</v>
      </c>
      <c r="B30" s="213" t="s">
        <v>239</v>
      </c>
      <c r="C30" s="213">
        <v>7.35</v>
      </c>
      <c r="D30" s="213">
        <v>100</v>
      </c>
      <c r="E30" s="213">
        <v>5.145</v>
      </c>
      <c r="F30" s="213">
        <v>117.448</v>
      </c>
    </row>
    <row r="31" spans="1:11" ht="12.75">
      <c r="A31" s="218">
        <v>40682</v>
      </c>
      <c r="B31" s="213" t="s">
        <v>240</v>
      </c>
      <c r="C31" s="213">
        <v>25.8</v>
      </c>
      <c r="D31" s="219" t="s">
        <v>199</v>
      </c>
      <c r="E31" s="213">
        <v>18.1</v>
      </c>
      <c r="F31" s="213">
        <v>412.8</v>
      </c>
      <c r="G31" s="218">
        <v>40682</v>
      </c>
      <c r="K31" s="222" t="s">
        <v>241</v>
      </c>
    </row>
    <row r="32" spans="1:7" ht="12.75">
      <c r="A32" s="218">
        <v>40683</v>
      </c>
      <c r="B32" s="213" t="s">
        <v>189</v>
      </c>
      <c r="C32" s="213">
        <v>12.55</v>
      </c>
      <c r="D32" s="213">
        <v>70</v>
      </c>
      <c r="E32" s="213">
        <v>8.78</v>
      </c>
      <c r="F32" s="213">
        <v>200.5</v>
      </c>
      <c r="G32" s="218">
        <v>40683</v>
      </c>
    </row>
    <row r="33" spans="1:10" ht="12.75">
      <c r="A33" s="218">
        <v>40686</v>
      </c>
      <c r="B33" s="213" t="s">
        <v>240</v>
      </c>
      <c r="H33" s="213">
        <f>I33/22.8276</f>
        <v>37.15239446985228</v>
      </c>
      <c r="I33" s="213">
        <v>848.1</v>
      </c>
      <c r="J33" s="218">
        <v>40686</v>
      </c>
    </row>
    <row r="34" spans="1:7" ht="12.75">
      <c r="A34" s="218">
        <v>40687</v>
      </c>
      <c r="B34" s="213" t="s">
        <v>189</v>
      </c>
      <c r="C34" s="213">
        <v>38.3</v>
      </c>
      <c r="D34" s="213">
        <v>70</v>
      </c>
      <c r="E34" s="213">
        <v>26.8</v>
      </c>
      <c r="F34" s="213">
        <v>612.54</v>
      </c>
      <c r="G34" s="218">
        <v>40688</v>
      </c>
    </row>
    <row r="35" spans="1:7" ht="12.75">
      <c r="A35" s="218">
        <v>40688</v>
      </c>
      <c r="B35" s="213" t="s">
        <v>189</v>
      </c>
      <c r="C35" s="213">
        <v>13.8</v>
      </c>
      <c r="D35" s="213">
        <v>70</v>
      </c>
      <c r="E35" s="213">
        <v>9.65</v>
      </c>
      <c r="F35" s="213">
        <v>221</v>
      </c>
      <c r="G35" s="218">
        <v>40689</v>
      </c>
    </row>
    <row r="36" spans="1:7" ht="12.75">
      <c r="A36" s="218">
        <v>40694</v>
      </c>
      <c r="B36" s="213" t="s">
        <v>238</v>
      </c>
      <c r="C36" s="213">
        <v>14.08</v>
      </c>
      <c r="D36" s="213">
        <v>70</v>
      </c>
      <c r="E36" s="213">
        <v>9.56</v>
      </c>
      <c r="F36" s="213">
        <v>224.9</v>
      </c>
      <c r="G36" s="218">
        <v>40694</v>
      </c>
    </row>
    <row r="37" spans="1:10" ht="12.75">
      <c r="A37" s="218">
        <v>40694</v>
      </c>
      <c r="B37" s="213" t="s">
        <v>189</v>
      </c>
      <c r="H37" s="213">
        <f>I37/22.8276</f>
        <v>46.36667893252029</v>
      </c>
      <c r="I37" s="213">
        <v>1058.44</v>
      </c>
      <c r="J37" s="218">
        <v>40694</v>
      </c>
    </row>
    <row r="38" spans="1:7" ht="12.75">
      <c r="A38" s="218">
        <v>40696</v>
      </c>
      <c r="B38" s="213" t="s">
        <v>217</v>
      </c>
      <c r="C38" s="213">
        <v>62.5</v>
      </c>
      <c r="D38" s="213">
        <v>70</v>
      </c>
      <c r="E38" s="213">
        <v>43.75</v>
      </c>
      <c r="F38" s="213">
        <v>998.71</v>
      </c>
      <c r="G38" s="218">
        <v>40696</v>
      </c>
    </row>
    <row r="39" spans="1:9" ht="12.75">
      <c r="A39" s="218">
        <v>40698</v>
      </c>
      <c r="B39" s="213" t="s">
        <v>189</v>
      </c>
      <c r="H39" s="213">
        <v>43.75</v>
      </c>
      <c r="I39" s="213">
        <v>998.71</v>
      </c>
    </row>
    <row r="40" spans="1:11" ht="12.75">
      <c r="A40" s="218">
        <v>40704</v>
      </c>
      <c r="B40" s="213" t="s">
        <v>189</v>
      </c>
      <c r="C40" s="213">
        <v>25.4</v>
      </c>
      <c r="D40" s="213">
        <v>70</v>
      </c>
      <c r="E40" s="213">
        <v>17.78</v>
      </c>
      <c r="F40" s="213">
        <v>405.8</v>
      </c>
      <c r="G40" s="218">
        <v>40704</v>
      </c>
      <c r="H40" s="213">
        <v>17.78</v>
      </c>
      <c r="I40" s="213">
        <v>405.8</v>
      </c>
      <c r="J40" s="218">
        <v>40704</v>
      </c>
      <c r="K40" s="222" t="s">
        <v>242</v>
      </c>
    </row>
    <row r="41" spans="1:7" ht="12.75">
      <c r="A41" s="218">
        <v>40710</v>
      </c>
      <c r="B41" s="213" t="s">
        <v>186</v>
      </c>
      <c r="C41" s="213">
        <v>12.5</v>
      </c>
      <c r="D41" s="213">
        <v>70</v>
      </c>
      <c r="G41" s="218"/>
    </row>
    <row r="42" spans="1:7" ht="12.75">
      <c r="A42" s="218">
        <v>40712</v>
      </c>
      <c r="B42" s="213" t="s">
        <v>186</v>
      </c>
      <c r="C42" s="213">
        <v>2.1</v>
      </c>
      <c r="D42" s="213">
        <v>70</v>
      </c>
      <c r="G42" s="218"/>
    </row>
    <row r="43" spans="1:7" ht="12.75">
      <c r="A43" s="218">
        <v>40713</v>
      </c>
      <c r="B43" s="213" t="s">
        <v>189</v>
      </c>
      <c r="C43" s="213">
        <v>2.9</v>
      </c>
      <c r="D43" s="213">
        <v>70</v>
      </c>
      <c r="G43" s="218"/>
    </row>
    <row r="44" spans="1:7" ht="12.75">
      <c r="A44" s="218">
        <v>40714</v>
      </c>
      <c r="B44" s="213" t="s">
        <v>186</v>
      </c>
      <c r="C44" s="213">
        <v>10.7</v>
      </c>
      <c r="D44" s="213">
        <v>70</v>
      </c>
      <c r="G44" s="218"/>
    </row>
    <row r="45" spans="1:7" ht="12.75">
      <c r="A45" s="218">
        <v>40717</v>
      </c>
      <c r="B45" s="213" t="s">
        <v>222</v>
      </c>
      <c r="C45" s="213">
        <v>2.8</v>
      </c>
      <c r="D45" s="213">
        <v>70</v>
      </c>
      <c r="E45" s="224">
        <f>F45/22.8276</f>
        <v>2.1903310028211465</v>
      </c>
      <c r="F45" s="213">
        <v>50</v>
      </c>
      <c r="G45" s="218">
        <v>40717</v>
      </c>
    </row>
    <row r="46" spans="1:7" ht="12.75">
      <c r="A46" s="218">
        <v>40727</v>
      </c>
      <c r="B46" s="213" t="s">
        <v>186</v>
      </c>
      <c r="C46" s="213">
        <v>1.3</v>
      </c>
      <c r="D46" s="213">
        <v>70</v>
      </c>
      <c r="E46" s="213">
        <v>0.91</v>
      </c>
      <c r="F46" s="213">
        <v>20.7</v>
      </c>
      <c r="G46" s="218">
        <v>40730</v>
      </c>
    </row>
    <row r="47" spans="1:10" ht="12.75">
      <c r="A47" s="218">
        <v>40728</v>
      </c>
      <c r="B47" s="213" t="s">
        <v>238</v>
      </c>
      <c r="H47" s="224">
        <f>I47/22.8276</f>
        <v>2.1903310028211465</v>
      </c>
      <c r="I47" s="213">
        <v>50</v>
      </c>
      <c r="J47" s="218">
        <v>40728</v>
      </c>
    </row>
    <row r="48" spans="1:7" ht="12.75">
      <c r="A48" s="218">
        <v>40730</v>
      </c>
      <c r="B48" s="213" t="s">
        <v>240</v>
      </c>
      <c r="C48" s="213">
        <v>4</v>
      </c>
      <c r="D48" s="213">
        <v>70</v>
      </c>
      <c r="E48" s="224">
        <f>F48/22.8276</f>
        <v>2.7992430216054247</v>
      </c>
      <c r="F48" s="213">
        <v>63.9</v>
      </c>
      <c r="G48" s="218">
        <v>40730</v>
      </c>
    </row>
    <row r="49" spans="1:7" ht="12.75">
      <c r="A49" s="218">
        <v>40731</v>
      </c>
      <c r="B49" s="213" t="s">
        <v>186</v>
      </c>
      <c r="C49" s="213">
        <v>39</v>
      </c>
      <c r="D49" s="213">
        <v>70</v>
      </c>
      <c r="E49" s="213">
        <v>27.3</v>
      </c>
      <c r="F49" s="213">
        <v>623.7</v>
      </c>
      <c r="G49" s="218">
        <v>40731</v>
      </c>
    </row>
    <row r="50" spans="1:11" ht="12.75">
      <c r="A50" s="218">
        <v>40746</v>
      </c>
      <c r="B50" s="213" t="s">
        <v>189</v>
      </c>
      <c r="H50" s="224">
        <f>I50/22.8276</f>
        <v>30.796053899665317</v>
      </c>
      <c r="I50" s="213">
        <v>703</v>
      </c>
      <c r="J50" s="218">
        <v>40746</v>
      </c>
      <c r="K50" s="223"/>
    </row>
    <row r="51" spans="1:7" ht="12.75">
      <c r="A51" s="218">
        <v>40749</v>
      </c>
      <c r="B51" s="213" t="s">
        <v>217</v>
      </c>
      <c r="C51" s="213">
        <v>16.6</v>
      </c>
      <c r="D51" s="213">
        <v>70</v>
      </c>
      <c r="E51" s="213">
        <v>11.6</v>
      </c>
      <c r="F51" s="213">
        <v>266.32</v>
      </c>
      <c r="G51" s="218">
        <v>40749</v>
      </c>
    </row>
    <row r="52" spans="1:7" ht="12.75">
      <c r="A52" s="218">
        <v>40752</v>
      </c>
      <c r="B52" s="213" t="s">
        <v>238</v>
      </c>
      <c r="C52" s="213">
        <v>6.15</v>
      </c>
      <c r="D52" s="213">
        <v>70</v>
      </c>
      <c r="E52" s="213">
        <v>4.3</v>
      </c>
      <c r="F52" s="213">
        <v>98.3</v>
      </c>
      <c r="G52" s="218">
        <v>40752</v>
      </c>
    </row>
    <row r="53" spans="1:7" ht="12.75">
      <c r="A53" s="218">
        <v>40753</v>
      </c>
      <c r="B53" s="213" t="s">
        <v>238</v>
      </c>
      <c r="C53" s="213">
        <v>4.18</v>
      </c>
      <c r="D53" s="213">
        <v>70</v>
      </c>
      <c r="E53" s="213">
        <v>2.93</v>
      </c>
      <c r="F53" s="213">
        <v>66.9</v>
      </c>
      <c r="G53" s="218">
        <v>40753</v>
      </c>
    </row>
    <row r="54" spans="1:7" ht="12.75">
      <c r="A54" s="218">
        <v>40759</v>
      </c>
      <c r="B54" s="213" t="s">
        <v>243</v>
      </c>
      <c r="C54" s="213">
        <v>1.58</v>
      </c>
      <c r="D54" s="213">
        <v>70</v>
      </c>
      <c r="E54" s="213">
        <v>0.63</v>
      </c>
      <c r="F54" s="213">
        <v>14.5</v>
      </c>
      <c r="G54" s="218">
        <v>40760</v>
      </c>
    </row>
    <row r="55" spans="1:7" ht="12.75">
      <c r="A55" s="218">
        <v>40760</v>
      </c>
      <c r="B55" s="213" t="s">
        <v>222</v>
      </c>
      <c r="C55" s="213">
        <v>31.3</v>
      </c>
      <c r="D55" s="213">
        <v>70</v>
      </c>
      <c r="E55" s="213">
        <v>21.9</v>
      </c>
      <c r="F55" s="213">
        <v>500.7</v>
      </c>
      <c r="G55" s="218">
        <v>40760</v>
      </c>
    </row>
    <row r="56" spans="1:7" ht="12.75">
      <c r="A56" s="218">
        <v>40763</v>
      </c>
      <c r="B56" s="213" t="s">
        <v>222</v>
      </c>
      <c r="C56" s="213">
        <v>13.4</v>
      </c>
      <c r="D56" s="213">
        <v>70</v>
      </c>
      <c r="E56" s="213">
        <v>9.39</v>
      </c>
      <c r="F56" s="213">
        <v>214.4</v>
      </c>
      <c r="G56" s="218">
        <v>40763</v>
      </c>
    </row>
    <row r="57" spans="1:7" ht="12.75">
      <c r="A57" s="218">
        <v>40765</v>
      </c>
      <c r="B57" s="213" t="s">
        <v>222</v>
      </c>
      <c r="C57" s="213">
        <v>6.8</v>
      </c>
      <c r="D57" s="213">
        <v>70</v>
      </c>
      <c r="E57" s="213">
        <v>4.8</v>
      </c>
      <c r="F57" s="213">
        <v>109.2</v>
      </c>
      <c r="G57" s="218">
        <v>40765</v>
      </c>
    </row>
    <row r="58" spans="1:7" ht="12.75">
      <c r="A58" s="218">
        <v>40770</v>
      </c>
      <c r="B58" s="213" t="s">
        <v>222</v>
      </c>
      <c r="C58" s="213">
        <v>13.2</v>
      </c>
      <c r="D58" s="213">
        <v>70</v>
      </c>
      <c r="E58" s="213">
        <v>9.24</v>
      </c>
      <c r="F58" s="213">
        <v>210.9</v>
      </c>
      <c r="G58" s="218">
        <v>40771</v>
      </c>
    </row>
    <row r="59" spans="1:7" ht="12.75">
      <c r="A59" s="218">
        <v>40771</v>
      </c>
      <c r="B59" s="213" t="s">
        <v>222</v>
      </c>
      <c r="C59" s="213">
        <v>2.73</v>
      </c>
      <c r="D59" s="213">
        <v>70</v>
      </c>
      <c r="E59" s="213">
        <v>1.91</v>
      </c>
      <c r="F59" s="213">
        <v>43.7</v>
      </c>
      <c r="G59" s="218">
        <v>40771</v>
      </c>
    </row>
    <row r="60" spans="1:11" ht="12.75">
      <c r="A60" s="218">
        <v>40773</v>
      </c>
      <c r="B60" s="213" t="s">
        <v>224</v>
      </c>
      <c r="H60" s="224">
        <f>I60/22.8276</f>
        <v>43.80662005642293</v>
      </c>
      <c r="I60" s="213">
        <v>1000</v>
      </c>
      <c r="J60" s="218">
        <v>40773</v>
      </c>
      <c r="K60" s="222" t="s">
        <v>244</v>
      </c>
    </row>
    <row r="61" spans="1:11" ht="12.75">
      <c r="A61" s="218">
        <v>40774</v>
      </c>
      <c r="B61" s="213" t="s">
        <v>238</v>
      </c>
      <c r="H61" s="224">
        <f>I61/22.8276</f>
        <v>22.99497100001752</v>
      </c>
      <c r="I61" s="213">
        <v>524.92</v>
      </c>
      <c r="J61" s="218">
        <v>40774</v>
      </c>
      <c r="K61" s="222" t="s">
        <v>245</v>
      </c>
    </row>
    <row r="62" spans="1:11" ht="12.75">
      <c r="A62" s="218">
        <v>40785</v>
      </c>
      <c r="B62" s="213" t="s">
        <v>189</v>
      </c>
      <c r="C62" s="213">
        <v>7.35</v>
      </c>
      <c r="D62" s="213">
        <v>70</v>
      </c>
      <c r="H62" s="224"/>
      <c r="K62" s="222" t="s">
        <v>246</v>
      </c>
    </row>
    <row r="63" spans="1:11" ht="12.75">
      <c r="A63" s="218">
        <v>40788</v>
      </c>
      <c r="B63" s="213" t="s">
        <v>189</v>
      </c>
      <c r="E63" s="224">
        <f>F63/22.8276</f>
        <v>17.776726418896423</v>
      </c>
      <c r="F63" s="213">
        <v>405.8</v>
      </c>
      <c r="G63" s="218">
        <v>40788</v>
      </c>
      <c r="H63" s="224">
        <v>17.776726418896423</v>
      </c>
      <c r="I63" s="213">
        <v>405.8</v>
      </c>
      <c r="J63" s="218">
        <v>40788</v>
      </c>
      <c r="K63" s="222" t="s">
        <v>247</v>
      </c>
    </row>
    <row r="64" spans="1:11" ht="12.75">
      <c r="A64" s="218">
        <v>40795</v>
      </c>
      <c r="B64" s="213" t="s">
        <v>186</v>
      </c>
      <c r="C64" s="213">
        <v>9</v>
      </c>
      <c r="D64" s="213">
        <v>0</v>
      </c>
      <c r="J64" s="225"/>
      <c r="K64" s="223"/>
    </row>
    <row r="65" spans="1:11" ht="12.75">
      <c r="A65" s="218">
        <v>40804</v>
      </c>
      <c r="B65" s="213" t="s">
        <v>238</v>
      </c>
      <c r="C65" s="213">
        <v>37</v>
      </c>
      <c r="D65" s="213">
        <v>0</v>
      </c>
      <c r="E65" s="213">
        <v>19.6</v>
      </c>
      <c r="F65" s="213">
        <v>446.7</v>
      </c>
      <c r="G65" s="218">
        <v>40805</v>
      </c>
      <c r="H65" s="213">
        <v>19.6</v>
      </c>
      <c r="I65" s="213">
        <v>446.7</v>
      </c>
      <c r="J65" s="218">
        <v>40805</v>
      </c>
      <c r="K65" s="223" t="s">
        <v>249</v>
      </c>
    </row>
    <row r="66" spans="1:3" ht="12.75">
      <c r="A66" s="218">
        <v>40824</v>
      </c>
      <c r="B66"/>
      <c r="C66">
        <v>5.1</v>
      </c>
    </row>
    <row r="67" spans="1:3" ht="12.75">
      <c r="A67" s="218">
        <v>40825</v>
      </c>
      <c r="B67"/>
      <c r="C67">
        <v>9.4</v>
      </c>
    </row>
    <row r="68" spans="1:3" ht="12.75">
      <c r="A68" s="218">
        <v>40826</v>
      </c>
      <c r="B68"/>
      <c r="C68">
        <v>13.7</v>
      </c>
    </row>
    <row r="69" spans="1:3" ht="12.75">
      <c r="A69" s="218">
        <v>40828</v>
      </c>
      <c r="B69"/>
      <c r="C69">
        <v>29.5</v>
      </c>
    </row>
    <row r="70" spans="1:3" ht="12.75">
      <c r="A70" s="218">
        <v>40833</v>
      </c>
      <c r="B70"/>
      <c r="C70">
        <v>0.3</v>
      </c>
    </row>
    <row r="71" spans="1:3" ht="12.75">
      <c r="A71" s="218">
        <v>40834</v>
      </c>
      <c r="B71"/>
      <c r="C71">
        <v>0.5</v>
      </c>
    </row>
    <row r="72" spans="1:3" ht="12.75">
      <c r="A72" s="218">
        <v>40842</v>
      </c>
      <c r="B72"/>
      <c r="C72">
        <v>0.8</v>
      </c>
    </row>
    <row r="73" spans="1:3" ht="12.75">
      <c r="A73" s="218">
        <v>40849</v>
      </c>
      <c r="B73"/>
      <c r="C73">
        <v>4.1</v>
      </c>
    </row>
    <row r="74" spans="1:3" ht="12.75">
      <c r="A74" s="218">
        <v>40854</v>
      </c>
      <c r="B74"/>
      <c r="C74">
        <v>41.1</v>
      </c>
    </row>
    <row r="75" spans="1:3" ht="12.75">
      <c r="A75" s="218">
        <v>40855</v>
      </c>
      <c r="B75"/>
      <c r="C75">
        <v>40.6</v>
      </c>
    </row>
    <row r="76" spans="1:3" ht="12.75">
      <c r="A76" s="218">
        <v>40856</v>
      </c>
      <c r="B76"/>
      <c r="C76">
        <v>7.1</v>
      </c>
    </row>
    <row r="77" spans="1:3" ht="12.75">
      <c r="A77" s="218">
        <v>40866</v>
      </c>
      <c r="B77"/>
      <c r="C77">
        <v>0.3</v>
      </c>
    </row>
    <row r="78" spans="1:3" ht="12.75">
      <c r="A78" s="218">
        <v>40869</v>
      </c>
      <c r="B78"/>
      <c r="C78">
        <v>2.3</v>
      </c>
    </row>
    <row r="79" spans="1:3" ht="12.75">
      <c r="A79" s="218">
        <v>40872</v>
      </c>
      <c r="B79"/>
      <c r="C79">
        <v>3.8</v>
      </c>
    </row>
    <row r="80" spans="1:3" ht="12.75">
      <c r="A80" s="218">
        <v>40873</v>
      </c>
      <c r="B80"/>
      <c r="C80">
        <v>12.7</v>
      </c>
    </row>
    <row r="81" spans="1:3" ht="12.75">
      <c r="A81" s="218">
        <v>40879</v>
      </c>
      <c r="B81"/>
      <c r="C81">
        <v>0.5</v>
      </c>
    </row>
    <row r="82" spans="1:3" ht="12.75">
      <c r="A82" s="218">
        <v>40880</v>
      </c>
      <c r="B82"/>
      <c r="C82">
        <v>34.8</v>
      </c>
    </row>
    <row r="83" spans="1:3" ht="12.75">
      <c r="A83" s="218">
        <v>40890</v>
      </c>
      <c r="B83"/>
      <c r="C83">
        <v>9.9</v>
      </c>
    </row>
    <row r="84" spans="1:3" ht="12.75">
      <c r="A84" s="218">
        <v>40891</v>
      </c>
      <c r="B84"/>
      <c r="C84">
        <v>13.7</v>
      </c>
    </row>
    <row r="85" spans="1:3" ht="12.75">
      <c r="A85" s="218">
        <v>40896</v>
      </c>
      <c r="B85"/>
      <c r="C85">
        <v>23.1</v>
      </c>
    </row>
    <row r="86" spans="1:3" ht="12.75">
      <c r="A86" s="218">
        <v>40897</v>
      </c>
      <c r="B86"/>
      <c r="C86">
        <v>5.6</v>
      </c>
    </row>
    <row r="87" spans="1:3" ht="12.75">
      <c r="A87" s="218">
        <v>40898</v>
      </c>
      <c r="B87"/>
      <c r="C87">
        <v>0</v>
      </c>
    </row>
    <row r="88" spans="1:3" ht="12.75">
      <c r="A88" s="218">
        <v>40908</v>
      </c>
      <c r="B88"/>
      <c r="C88">
        <v>0.3</v>
      </c>
    </row>
    <row r="90" spans="2:9" ht="12.75">
      <c r="B90" s="225" t="s">
        <v>250</v>
      </c>
      <c r="C90" s="213">
        <f>SUM(C27:C65)</f>
        <v>431.67</v>
      </c>
      <c r="E90" s="213">
        <f>SUM(E27:E65)</f>
        <v>281.97130044332306</v>
      </c>
      <c r="F90" s="213">
        <f>SUM(F27:F65)</f>
        <v>6446.837999999999</v>
      </c>
      <c r="H90" s="213">
        <f>SUM(H27:H65)</f>
        <v>282.21377578019593</v>
      </c>
      <c r="I90" s="213">
        <f>SUM(I27:I65)</f>
        <v>6441.47</v>
      </c>
    </row>
    <row r="91" spans="2:8" ht="12.75">
      <c r="B91" s="225" t="s">
        <v>259</v>
      </c>
      <c r="C91" s="213">
        <f>SUM(C3:C88)</f>
        <v>858.77</v>
      </c>
      <c r="E91" s="213">
        <f>SUM(E3:E88)</f>
        <v>449.87130044332315</v>
      </c>
      <c r="H91" s="213">
        <f>SUM(H3:H88)</f>
        <v>450.11377578019597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F73" sqref="F73"/>
    </sheetView>
  </sheetViews>
  <sheetFormatPr defaultColWidth="9.140625" defaultRowHeight="12.75"/>
  <cols>
    <col min="1" max="1" width="10.140625" style="0" bestFit="1" customWidth="1"/>
    <col min="3" max="3" width="12.140625" style="0" customWidth="1"/>
    <col min="5" max="5" width="14.7109375" style="0" customWidth="1"/>
    <col min="6" max="6" width="10.8515625" style="0" customWidth="1"/>
    <col min="7" max="7" width="10.421875" style="0" customWidth="1"/>
  </cols>
  <sheetData>
    <row r="1" spans="1:13" s="194" customFormat="1" ht="12.75">
      <c r="A1" s="205" t="s">
        <v>44</v>
      </c>
      <c r="B1" s="200" t="s">
        <v>99</v>
      </c>
      <c r="C1" s="201" t="s">
        <v>50</v>
      </c>
      <c r="D1" s="204" t="s">
        <v>102</v>
      </c>
      <c r="E1" s="201" t="s">
        <v>51</v>
      </c>
      <c r="F1" s="203" t="s">
        <v>77</v>
      </c>
      <c r="G1" s="202" t="s">
        <v>103</v>
      </c>
      <c r="H1" s="201" t="s">
        <v>51</v>
      </c>
      <c r="I1" s="201" t="s">
        <v>52</v>
      </c>
      <c r="J1" s="201" t="s">
        <v>104</v>
      </c>
      <c r="K1" s="220" t="s">
        <v>53</v>
      </c>
      <c r="L1" s="217"/>
      <c r="M1" s="195"/>
    </row>
    <row r="2" spans="1:13" s="194" customFormat="1" ht="13.5" thickBot="1">
      <c r="A2" s="198"/>
      <c r="B2" s="196" t="s">
        <v>100</v>
      </c>
      <c r="C2" s="197" t="s">
        <v>54</v>
      </c>
      <c r="D2" s="199" t="s">
        <v>78</v>
      </c>
      <c r="E2" s="197" t="s">
        <v>101</v>
      </c>
      <c r="F2" s="197" t="s">
        <v>55</v>
      </c>
      <c r="G2" s="198" t="s">
        <v>78</v>
      </c>
      <c r="H2" s="197" t="s">
        <v>52</v>
      </c>
      <c r="I2" s="197" t="s">
        <v>55</v>
      </c>
      <c r="J2" s="197" t="s">
        <v>78</v>
      </c>
      <c r="K2" s="221"/>
      <c r="L2" s="217"/>
      <c r="M2" s="195"/>
    </row>
    <row r="3" spans="1:13" s="194" customFormat="1" ht="12.75">
      <c r="A3" s="232">
        <v>40924</v>
      </c>
      <c r="B3"/>
      <c r="C3">
        <v>0.3</v>
      </c>
      <c r="D3" s="234"/>
      <c r="E3">
        <v>0.3</v>
      </c>
      <c r="F3" s="233"/>
      <c r="G3" s="232"/>
      <c r="H3">
        <v>0.3</v>
      </c>
      <c r="I3" s="233"/>
      <c r="J3" s="233"/>
      <c r="K3" s="235"/>
      <c r="L3" s="236"/>
      <c r="M3" s="195"/>
    </row>
    <row r="4" spans="1:13" s="194" customFormat="1" ht="12.75">
      <c r="A4" s="232">
        <v>40930</v>
      </c>
      <c r="B4"/>
      <c r="C4">
        <v>0.3</v>
      </c>
      <c r="D4" s="234"/>
      <c r="E4">
        <v>0.3</v>
      </c>
      <c r="F4" s="233"/>
      <c r="G4" s="232"/>
      <c r="H4">
        <v>0.3</v>
      </c>
      <c r="I4" s="233"/>
      <c r="J4" s="233"/>
      <c r="K4" s="235"/>
      <c r="L4" s="236"/>
      <c r="M4" s="195"/>
    </row>
    <row r="5" spans="1:13" s="194" customFormat="1" ht="12.75">
      <c r="A5" s="232">
        <v>40942</v>
      </c>
      <c r="B5"/>
      <c r="C5">
        <v>33.8</v>
      </c>
      <c r="D5" s="234"/>
      <c r="E5">
        <v>33.8</v>
      </c>
      <c r="F5" s="233"/>
      <c r="G5" s="232"/>
      <c r="H5">
        <v>33.8</v>
      </c>
      <c r="I5" s="233"/>
      <c r="J5" s="233"/>
      <c r="K5" s="235"/>
      <c r="L5" s="236"/>
      <c r="M5" s="195"/>
    </row>
    <row r="6" spans="1:13" s="194" customFormat="1" ht="12.75">
      <c r="A6" s="232">
        <v>40943</v>
      </c>
      <c r="B6"/>
      <c r="C6">
        <v>4.1</v>
      </c>
      <c r="D6" s="234"/>
      <c r="E6">
        <v>4.1</v>
      </c>
      <c r="F6" s="233"/>
      <c r="G6" s="232"/>
      <c r="H6">
        <v>4.1</v>
      </c>
      <c r="I6" s="233"/>
      <c r="J6" s="233"/>
      <c r="K6" s="235"/>
      <c r="L6" s="236"/>
      <c r="M6" s="195"/>
    </row>
    <row r="7" spans="1:13" s="194" customFormat="1" ht="12.75">
      <c r="A7" s="232">
        <v>40946</v>
      </c>
      <c r="B7"/>
      <c r="C7">
        <v>0.8</v>
      </c>
      <c r="D7" s="234"/>
      <c r="E7">
        <v>0.8</v>
      </c>
      <c r="F7" s="233"/>
      <c r="G7" s="232"/>
      <c r="H7">
        <v>0.8</v>
      </c>
      <c r="I7" s="233"/>
      <c r="J7" s="233"/>
      <c r="K7" s="235"/>
      <c r="L7" s="236"/>
      <c r="M7" s="195"/>
    </row>
    <row r="8" spans="1:13" s="194" customFormat="1" ht="12.75">
      <c r="A8" s="232">
        <v>40952</v>
      </c>
      <c r="B8"/>
      <c r="C8">
        <v>3.8</v>
      </c>
      <c r="D8" s="234"/>
      <c r="E8">
        <v>3.8</v>
      </c>
      <c r="F8" s="233"/>
      <c r="G8" s="232"/>
      <c r="H8">
        <v>3.8</v>
      </c>
      <c r="I8" s="233"/>
      <c r="J8" s="233"/>
      <c r="K8" s="235"/>
      <c r="L8" s="236"/>
      <c r="M8" s="195"/>
    </row>
    <row r="9" spans="1:13" s="194" customFormat="1" ht="12.75">
      <c r="A9" s="232">
        <v>40954</v>
      </c>
      <c r="B9"/>
      <c r="C9">
        <v>1</v>
      </c>
      <c r="D9" s="234"/>
      <c r="E9">
        <v>1</v>
      </c>
      <c r="F9" s="233"/>
      <c r="G9" s="232"/>
      <c r="H9">
        <v>1</v>
      </c>
      <c r="I9" s="233"/>
      <c r="J9" s="233"/>
      <c r="K9" s="235"/>
      <c r="L9" s="236"/>
      <c r="M9" s="195"/>
    </row>
    <row r="10" spans="1:13" s="194" customFormat="1" ht="12.75">
      <c r="A10" s="232">
        <v>40959</v>
      </c>
      <c r="B10"/>
      <c r="C10">
        <v>4.8</v>
      </c>
      <c r="D10" s="234"/>
      <c r="E10">
        <v>4.8</v>
      </c>
      <c r="F10" s="233"/>
      <c r="G10" s="232"/>
      <c r="H10">
        <v>4.8</v>
      </c>
      <c r="I10" s="233"/>
      <c r="J10" s="233"/>
      <c r="K10" s="235"/>
      <c r="L10" s="236"/>
      <c r="M10" s="195"/>
    </row>
    <row r="11" spans="1:13" s="194" customFormat="1" ht="12.75">
      <c r="A11" s="232">
        <v>40960</v>
      </c>
      <c r="B11"/>
      <c r="C11">
        <v>0.3</v>
      </c>
      <c r="D11" s="234"/>
      <c r="E11">
        <v>0.3</v>
      </c>
      <c r="F11" s="233"/>
      <c r="G11" s="232"/>
      <c r="H11">
        <v>0.3</v>
      </c>
      <c r="I11" s="233"/>
      <c r="J11" s="233"/>
      <c r="K11" s="235"/>
      <c r="L11" s="236"/>
      <c r="M11" s="195"/>
    </row>
    <row r="12" spans="1:13" s="194" customFormat="1" ht="12.75">
      <c r="A12" s="232">
        <v>40962</v>
      </c>
      <c r="B12"/>
      <c r="C12">
        <v>0.3</v>
      </c>
      <c r="D12" s="234"/>
      <c r="E12">
        <v>0.3</v>
      </c>
      <c r="F12" s="233"/>
      <c r="G12" s="232"/>
      <c r="H12">
        <v>0.3</v>
      </c>
      <c r="I12" s="233"/>
      <c r="J12" s="233"/>
      <c r="K12" s="235"/>
      <c r="L12" s="236"/>
      <c r="M12" s="195"/>
    </row>
    <row r="13" spans="1:13" s="194" customFormat="1" ht="12.75">
      <c r="A13" s="232">
        <v>40967</v>
      </c>
      <c r="B13"/>
      <c r="C13">
        <v>1.3</v>
      </c>
      <c r="D13" s="234"/>
      <c r="E13">
        <v>1.3</v>
      </c>
      <c r="F13" s="233"/>
      <c r="G13" s="232"/>
      <c r="H13">
        <v>1.3</v>
      </c>
      <c r="I13" s="233"/>
      <c r="J13" s="233"/>
      <c r="K13" s="235"/>
      <c r="L13" s="236"/>
      <c r="M13" s="195"/>
    </row>
    <row r="14" spans="1:13" s="194" customFormat="1" ht="12.75">
      <c r="A14" s="232">
        <v>40968</v>
      </c>
      <c r="B14"/>
      <c r="C14">
        <v>0.3</v>
      </c>
      <c r="D14" s="234"/>
      <c r="E14">
        <v>0.3</v>
      </c>
      <c r="F14" s="233"/>
      <c r="G14" s="232"/>
      <c r="H14">
        <v>0.3</v>
      </c>
      <c r="I14" s="233"/>
      <c r="J14" s="233"/>
      <c r="K14" s="235"/>
      <c r="L14" s="236"/>
      <c r="M14" s="195"/>
    </row>
    <row r="15" spans="1:13" s="194" customFormat="1" ht="12.75">
      <c r="A15" s="232">
        <v>40970</v>
      </c>
      <c r="B15"/>
      <c r="C15">
        <v>0.8</v>
      </c>
      <c r="D15" s="234"/>
      <c r="E15">
        <v>0.8</v>
      </c>
      <c r="F15" s="233"/>
      <c r="G15" s="232"/>
      <c r="H15">
        <v>0.8</v>
      </c>
      <c r="I15" s="233"/>
      <c r="J15" s="233"/>
      <c r="K15" s="235"/>
      <c r="L15" s="236"/>
      <c r="M15" s="195"/>
    </row>
    <row r="16" spans="1:13" s="194" customFormat="1" ht="12.75">
      <c r="A16" s="232">
        <v>40972</v>
      </c>
      <c r="B16"/>
      <c r="C16">
        <v>0.8</v>
      </c>
      <c r="D16" s="234"/>
      <c r="E16">
        <v>0.8</v>
      </c>
      <c r="F16" s="233"/>
      <c r="G16" s="232"/>
      <c r="H16">
        <v>0.8</v>
      </c>
      <c r="I16" s="233"/>
      <c r="J16" s="233"/>
      <c r="K16" s="235"/>
      <c r="L16" s="236"/>
      <c r="M16" s="195"/>
    </row>
    <row r="17" spans="1:13" s="194" customFormat="1" ht="12.75">
      <c r="A17" s="232">
        <v>40976</v>
      </c>
      <c r="B17"/>
      <c r="C17">
        <v>2.3</v>
      </c>
      <c r="D17" s="234"/>
      <c r="E17">
        <v>2.3</v>
      </c>
      <c r="F17" s="233"/>
      <c r="G17" s="232"/>
      <c r="H17">
        <v>2.3</v>
      </c>
      <c r="I17" s="233"/>
      <c r="J17" s="233"/>
      <c r="K17" s="235"/>
      <c r="L17" s="236"/>
      <c r="M17" s="195"/>
    </row>
    <row r="18" spans="1:13" s="194" customFormat="1" ht="12.75">
      <c r="A18" s="232">
        <v>40979</v>
      </c>
      <c r="B18"/>
      <c r="C18">
        <v>7.4</v>
      </c>
      <c r="D18" s="234"/>
      <c r="E18">
        <v>7.4</v>
      </c>
      <c r="F18" s="233"/>
      <c r="G18" s="232"/>
      <c r="H18">
        <v>7.4</v>
      </c>
      <c r="I18" s="233"/>
      <c r="J18" s="233"/>
      <c r="K18" s="235"/>
      <c r="L18" s="236"/>
      <c r="M18" s="195"/>
    </row>
    <row r="19" spans="1:13" s="194" customFormat="1" ht="12.75">
      <c r="A19" s="232">
        <v>40980</v>
      </c>
      <c r="B19"/>
      <c r="C19">
        <v>0.5</v>
      </c>
      <c r="D19" s="234"/>
      <c r="E19">
        <v>0.5</v>
      </c>
      <c r="F19" s="233"/>
      <c r="G19" s="232"/>
      <c r="H19">
        <v>0.5</v>
      </c>
      <c r="I19" s="233"/>
      <c r="J19" s="233"/>
      <c r="K19" s="235"/>
      <c r="L19" s="236"/>
      <c r="M19" s="195"/>
    </row>
    <row r="20" spans="1:13" s="194" customFormat="1" ht="12.75">
      <c r="A20" s="232">
        <v>40987</v>
      </c>
      <c r="B20"/>
      <c r="C20">
        <v>13.5</v>
      </c>
      <c r="D20" s="234"/>
      <c r="E20">
        <v>13.5</v>
      </c>
      <c r="F20" s="233"/>
      <c r="G20" s="232"/>
      <c r="H20">
        <v>13.5</v>
      </c>
      <c r="I20" s="233"/>
      <c r="J20" s="233"/>
      <c r="K20" s="235"/>
      <c r="L20" s="236"/>
      <c r="M20" s="195"/>
    </row>
    <row r="21" spans="1:13" s="194" customFormat="1" ht="12.75">
      <c r="A21" s="232">
        <v>40988</v>
      </c>
      <c r="B21"/>
      <c r="C21">
        <v>20.1</v>
      </c>
      <c r="D21" s="234"/>
      <c r="E21">
        <v>20.1</v>
      </c>
      <c r="F21" s="233"/>
      <c r="G21" s="232"/>
      <c r="H21">
        <v>20.1</v>
      </c>
      <c r="I21" s="233"/>
      <c r="J21" s="233"/>
      <c r="K21" s="235"/>
      <c r="L21" s="236"/>
      <c r="M21" s="195"/>
    </row>
    <row r="22" spans="1:13" s="194" customFormat="1" ht="12.75">
      <c r="A22" s="232">
        <v>40989</v>
      </c>
      <c r="B22"/>
      <c r="C22">
        <v>16</v>
      </c>
      <c r="D22" s="234"/>
      <c r="E22">
        <v>16</v>
      </c>
      <c r="F22" s="233"/>
      <c r="G22" s="232"/>
      <c r="H22">
        <v>16</v>
      </c>
      <c r="I22" s="233"/>
      <c r="J22" s="233"/>
      <c r="K22" s="235"/>
      <c r="L22" s="236"/>
      <c r="M22" s="195"/>
    </row>
    <row r="23" spans="1:13" s="194" customFormat="1" ht="12.75">
      <c r="A23" s="232">
        <v>40990</v>
      </c>
      <c r="B23"/>
      <c r="C23">
        <v>4.6</v>
      </c>
      <c r="D23" s="234"/>
      <c r="E23">
        <v>4.6</v>
      </c>
      <c r="F23" s="233"/>
      <c r="G23" s="232"/>
      <c r="H23">
        <v>4.6</v>
      </c>
      <c r="I23" s="233"/>
      <c r="J23" s="233"/>
      <c r="K23" s="235"/>
      <c r="L23" s="236"/>
      <c r="M23" s="195"/>
    </row>
    <row r="24" spans="1:13" s="194" customFormat="1" ht="12.75">
      <c r="A24" s="232">
        <v>41003</v>
      </c>
      <c r="B24"/>
      <c r="C24">
        <v>26.9</v>
      </c>
      <c r="D24" s="234"/>
      <c r="E24">
        <v>26.9</v>
      </c>
      <c r="F24" s="233"/>
      <c r="G24" s="232"/>
      <c r="H24">
        <v>26.9</v>
      </c>
      <c r="I24" s="233"/>
      <c r="J24" s="233"/>
      <c r="K24" s="235"/>
      <c r="L24" s="236"/>
      <c r="M24" s="195"/>
    </row>
    <row r="25" spans="1:11" ht="12.75">
      <c r="A25" s="131">
        <v>41006</v>
      </c>
      <c r="B25" t="s">
        <v>251</v>
      </c>
      <c r="C25">
        <v>7.4</v>
      </c>
      <c r="D25" s="226">
        <v>100</v>
      </c>
      <c r="E25">
        <v>7.4</v>
      </c>
      <c r="G25" s="131"/>
      <c r="H25">
        <v>7.4</v>
      </c>
      <c r="I25" s="226"/>
      <c r="J25" s="227"/>
      <c r="K25" s="226"/>
    </row>
    <row r="26" spans="1:11" ht="12.75">
      <c r="A26" s="131">
        <v>41011</v>
      </c>
      <c r="B26" t="s">
        <v>251</v>
      </c>
      <c r="C26">
        <v>2.5</v>
      </c>
      <c r="D26" s="226">
        <v>100</v>
      </c>
      <c r="E26">
        <v>2.5</v>
      </c>
      <c r="G26" s="131"/>
      <c r="H26">
        <v>2.5</v>
      </c>
      <c r="I26" s="226"/>
      <c r="J26" s="227"/>
      <c r="K26" s="226"/>
    </row>
    <row r="27" spans="1:11" ht="12.75">
      <c r="A27" s="131">
        <v>41028</v>
      </c>
      <c r="B27" t="s">
        <v>239</v>
      </c>
      <c r="C27">
        <v>11.7</v>
      </c>
      <c r="D27" s="226" t="s">
        <v>199</v>
      </c>
      <c r="E27">
        <v>7.9</v>
      </c>
      <c r="F27">
        <v>180</v>
      </c>
      <c r="G27" s="131">
        <v>41029</v>
      </c>
      <c r="I27" s="226"/>
      <c r="J27" s="227"/>
      <c r="K27" s="226" t="s">
        <v>252</v>
      </c>
    </row>
    <row r="28" spans="1:11" ht="12.75">
      <c r="A28" s="131">
        <v>41040</v>
      </c>
      <c r="B28" t="s">
        <v>253</v>
      </c>
      <c r="D28" s="226"/>
      <c r="G28" s="131"/>
      <c r="H28">
        <v>7.9</v>
      </c>
      <c r="I28">
        <v>180</v>
      </c>
      <c r="J28" s="131">
        <v>41040</v>
      </c>
      <c r="K28" s="226"/>
    </row>
    <row r="29" spans="1:11" ht="12.75">
      <c r="A29" s="131">
        <v>41041</v>
      </c>
      <c r="B29" t="s">
        <v>189</v>
      </c>
      <c r="C29">
        <v>4.1</v>
      </c>
      <c r="D29" s="226">
        <v>70</v>
      </c>
      <c r="E29">
        <v>2.87</v>
      </c>
      <c r="F29">
        <v>65.5</v>
      </c>
      <c r="G29" s="131">
        <v>41061</v>
      </c>
      <c r="I29" s="226"/>
      <c r="J29" s="227"/>
      <c r="K29" s="226"/>
    </row>
    <row r="30" spans="1:11" ht="12.75">
      <c r="A30" s="131">
        <v>41059</v>
      </c>
      <c r="B30" t="s">
        <v>189</v>
      </c>
      <c r="C30">
        <v>22.4</v>
      </c>
      <c r="D30" s="226">
        <v>70</v>
      </c>
      <c r="E30">
        <v>15.68</v>
      </c>
      <c r="F30">
        <v>357.9</v>
      </c>
      <c r="G30" s="131">
        <v>41061</v>
      </c>
      <c r="I30" s="226"/>
      <c r="J30" s="227"/>
      <c r="K30" s="226"/>
    </row>
    <row r="31" spans="1:11" ht="12.75">
      <c r="A31" s="131">
        <v>41074</v>
      </c>
      <c r="B31" t="s">
        <v>239</v>
      </c>
      <c r="C31">
        <v>44.6</v>
      </c>
      <c r="D31" s="226">
        <v>70</v>
      </c>
      <c r="E31">
        <v>31.27</v>
      </c>
      <c r="F31">
        <v>713.7</v>
      </c>
      <c r="G31" s="131">
        <v>41075</v>
      </c>
      <c r="I31" s="226"/>
      <c r="J31" s="227"/>
      <c r="K31" s="226"/>
    </row>
    <row r="32" spans="1:11" ht="12.75">
      <c r="A32" s="131">
        <v>41080</v>
      </c>
      <c r="B32" t="s">
        <v>254</v>
      </c>
      <c r="C32">
        <v>64</v>
      </c>
      <c r="D32" s="226">
        <v>70</v>
      </c>
      <c r="E32">
        <v>44.8</v>
      </c>
      <c r="F32">
        <v>1022.7</v>
      </c>
      <c r="G32" s="131">
        <v>41081</v>
      </c>
      <c r="I32" s="226"/>
      <c r="J32" s="227"/>
      <c r="K32" s="226"/>
    </row>
    <row r="33" spans="1:11" ht="12.75">
      <c r="A33" s="131">
        <v>41083</v>
      </c>
      <c r="B33" t="s">
        <v>189</v>
      </c>
      <c r="C33" s="2">
        <v>4.6</v>
      </c>
      <c r="D33" s="226">
        <v>70</v>
      </c>
      <c r="E33" s="2">
        <v>3.2</v>
      </c>
      <c r="F33" s="2">
        <v>73.5</v>
      </c>
      <c r="G33" s="131">
        <v>41083</v>
      </c>
      <c r="I33" s="226"/>
      <c r="J33" s="227"/>
      <c r="K33" s="226"/>
    </row>
    <row r="34" spans="1:11" ht="12.75">
      <c r="A34" s="131">
        <v>41085</v>
      </c>
      <c r="B34" t="s">
        <v>189</v>
      </c>
      <c r="D34" s="226"/>
      <c r="F34" s="226"/>
      <c r="G34" s="131"/>
      <c r="H34" s="110">
        <v>97.8</v>
      </c>
      <c r="I34" s="2">
        <v>2233.3</v>
      </c>
      <c r="J34" s="227">
        <v>41085</v>
      </c>
      <c r="K34" s="226"/>
    </row>
    <row r="35" spans="1:11" ht="12.75">
      <c r="A35" s="131">
        <v>41103</v>
      </c>
      <c r="B35" t="s">
        <v>189</v>
      </c>
      <c r="C35">
        <v>2.96</v>
      </c>
      <c r="D35" s="226">
        <v>0</v>
      </c>
      <c r="E35">
        <v>2</v>
      </c>
      <c r="F35" s="2">
        <v>47.3</v>
      </c>
      <c r="G35" s="131"/>
      <c r="I35" s="226"/>
      <c r="J35" s="227"/>
      <c r="K35" s="226" t="s">
        <v>258</v>
      </c>
    </row>
    <row r="36" spans="1:11" ht="12.75">
      <c r="A36" s="131">
        <v>41108</v>
      </c>
      <c r="D36" s="226"/>
      <c r="E36">
        <v>25.4</v>
      </c>
      <c r="F36" s="2">
        <v>579.8</v>
      </c>
      <c r="G36" s="227">
        <v>41108</v>
      </c>
      <c r="I36" s="226"/>
      <c r="J36" s="227"/>
      <c r="K36" t="s">
        <v>255</v>
      </c>
    </row>
    <row r="37" spans="1:11" ht="12.75">
      <c r="A37" s="131">
        <v>41108</v>
      </c>
      <c r="B37" t="s">
        <v>186</v>
      </c>
      <c r="C37">
        <v>12.75</v>
      </c>
      <c r="D37" s="226">
        <v>0</v>
      </c>
      <c r="E37">
        <v>8.9</v>
      </c>
      <c r="F37" s="2">
        <v>203.7</v>
      </c>
      <c r="G37" s="131"/>
      <c r="I37" s="226"/>
      <c r="J37" s="227"/>
      <c r="K37" s="226" t="s">
        <v>258</v>
      </c>
    </row>
    <row r="38" spans="1:11" ht="12.75">
      <c r="A38" s="131">
        <v>41113</v>
      </c>
      <c r="D38" s="226"/>
      <c r="E38">
        <v>25.4</v>
      </c>
      <c r="F38" s="2">
        <v>579.8</v>
      </c>
      <c r="G38" s="227">
        <v>41113</v>
      </c>
      <c r="I38" s="226"/>
      <c r="J38" s="227"/>
      <c r="K38" t="s">
        <v>255</v>
      </c>
    </row>
    <row r="39" spans="1:11" ht="12.75">
      <c r="A39" s="131">
        <v>41116</v>
      </c>
      <c r="B39" s="117" t="s">
        <v>189</v>
      </c>
      <c r="C39" s="117">
        <v>5.65</v>
      </c>
      <c r="D39" s="226">
        <v>70</v>
      </c>
      <c r="E39" s="117">
        <v>3.9</v>
      </c>
      <c r="F39" s="117">
        <v>90.3</v>
      </c>
      <c r="G39" s="131">
        <v>41116</v>
      </c>
      <c r="I39" s="226"/>
      <c r="J39" s="227"/>
      <c r="K39" s="226"/>
    </row>
    <row r="40" spans="1:11" ht="12.75">
      <c r="A40" s="228">
        <v>41122</v>
      </c>
      <c r="B40" s="117" t="s">
        <v>239</v>
      </c>
      <c r="C40" s="117">
        <v>3.17</v>
      </c>
      <c r="D40" s="226">
        <v>70</v>
      </c>
      <c r="E40" s="117">
        <v>2.22</v>
      </c>
      <c r="F40" s="117">
        <v>50</v>
      </c>
      <c r="G40" s="131">
        <v>41122</v>
      </c>
      <c r="I40" s="226"/>
      <c r="J40" s="227"/>
      <c r="K40" s="226"/>
    </row>
    <row r="41" spans="1:11" ht="12.75">
      <c r="A41" s="228">
        <v>41123</v>
      </c>
      <c r="B41" s="117" t="s">
        <v>224</v>
      </c>
      <c r="C41" s="117">
        <v>12.41</v>
      </c>
      <c r="D41" s="226">
        <v>70</v>
      </c>
      <c r="E41" s="117">
        <v>8.68</v>
      </c>
      <c r="F41" s="117">
        <v>198.4</v>
      </c>
      <c r="G41" s="131">
        <v>41123</v>
      </c>
      <c r="I41" s="226"/>
      <c r="J41" s="227"/>
      <c r="K41" s="226"/>
    </row>
    <row r="42" spans="1:11" ht="12.75">
      <c r="A42" s="228">
        <v>41124</v>
      </c>
      <c r="B42" s="117" t="s">
        <v>239</v>
      </c>
      <c r="C42" s="117">
        <v>4.56</v>
      </c>
      <c r="D42" s="226">
        <v>70</v>
      </c>
      <c r="E42" s="117">
        <v>3.19</v>
      </c>
      <c r="F42" s="117">
        <v>72.97</v>
      </c>
      <c r="G42" s="131">
        <v>41124</v>
      </c>
      <c r="I42" s="226"/>
      <c r="J42" s="227"/>
      <c r="K42" s="226"/>
    </row>
    <row r="43" spans="1:11" ht="12.75">
      <c r="A43" s="228">
        <v>41128</v>
      </c>
      <c r="B43" s="117" t="s">
        <v>240</v>
      </c>
      <c r="C43" s="117"/>
      <c r="D43" s="226"/>
      <c r="E43" s="117"/>
      <c r="F43" s="226"/>
      <c r="G43" s="131"/>
      <c r="H43">
        <v>68.8</v>
      </c>
      <c r="I43" s="117">
        <v>1571.3</v>
      </c>
      <c r="J43" s="227">
        <v>41128</v>
      </c>
      <c r="K43" s="226"/>
    </row>
    <row r="44" spans="1:11" ht="12.75">
      <c r="A44" s="228">
        <v>41135</v>
      </c>
      <c r="B44" s="117" t="s">
        <v>189</v>
      </c>
      <c r="C44" s="117">
        <v>7.1</v>
      </c>
      <c r="D44" s="226">
        <v>70</v>
      </c>
      <c r="E44" s="117">
        <v>4.95</v>
      </c>
      <c r="F44" s="117">
        <v>113.1</v>
      </c>
      <c r="G44" s="228">
        <v>41136</v>
      </c>
      <c r="I44" s="226"/>
      <c r="J44" s="227"/>
      <c r="K44" s="226"/>
    </row>
    <row r="45" spans="1:11" ht="12.75">
      <c r="A45" s="228">
        <v>41145</v>
      </c>
      <c r="B45" s="117" t="s">
        <v>239</v>
      </c>
      <c r="C45" s="117">
        <v>58.25</v>
      </c>
      <c r="D45" s="226">
        <v>70</v>
      </c>
      <c r="E45" s="117">
        <v>40.77</v>
      </c>
      <c r="F45" s="117">
        <v>930.8</v>
      </c>
      <c r="G45" s="131">
        <v>41145</v>
      </c>
      <c r="I45" s="226"/>
      <c r="J45" s="227"/>
      <c r="K45" s="226"/>
    </row>
    <row r="46" spans="1:11" ht="12.75">
      <c r="A46" s="228">
        <v>41147</v>
      </c>
      <c r="B46" s="117" t="s">
        <v>256</v>
      </c>
      <c r="C46" s="117">
        <v>46.83</v>
      </c>
      <c r="D46" s="226">
        <v>70</v>
      </c>
      <c r="E46" s="117">
        <v>32.78</v>
      </c>
      <c r="F46" s="117">
        <v>748.3</v>
      </c>
      <c r="G46" s="131">
        <v>41147</v>
      </c>
      <c r="I46" s="226"/>
      <c r="J46" s="227"/>
      <c r="K46" s="226"/>
    </row>
    <row r="47" spans="1:11" ht="12.75">
      <c r="A47" s="228">
        <v>41148</v>
      </c>
      <c r="B47" s="117" t="s">
        <v>239</v>
      </c>
      <c r="C47" s="117"/>
      <c r="D47" s="226"/>
      <c r="E47" s="117"/>
      <c r="F47" s="226"/>
      <c r="G47" s="131"/>
      <c r="H47">
        <v>78.5</v>
      </c>
      <c r="I47" s="117">
        <v>1792.2</v>
      </c>
      <c r="J47" s="227">
        <v>41148</v>
      </c>
      <c r="K47" s="226"/>
    </row>
    <row r="48" spans="1:11" ht="12.75">
      <c r="A48" s="228">
        <v>41159</v>
      </c>
      <c r="B48" s="117" t="s">
        <v>189</v>
      </c>
      <c r="C48" s="117">
        <v>5.2</v>
      </c>
      <c r="D48" s="226">
        <v>70</v>
      </c>
      <c r="E48" s="117">
        <v>3.64</v>
      </c>
      <c r="F48" s="117">
        <v>83.1</v>
      </c>
      <c r="G48" s="228">
        <v>41160</v>
      </c>
      <c r="I48" s="226"/>
      <c r="J48" s="227"/>
      <c r="K48" s="226"/>
    </row>
    <row r="49" spans="1:11" ht="12.75">
      <c r="A49" s="228">
        <v>41165</v>
      </c>
      <c r="B49" s="117" t="s">
        <v>189</v>
      </c>
      <c r="C49" s="117">
        <v>46</v>
      </c>
      <c r="D49" s="226">
        <v>70</v>
      </c>
      <c r="E49" s="117">
        <v>32.2</v>
      </c>
      <c r="F49" s="117">
        <v>735</v>
      </c>
      <c r="G49" s="228">
        <v>41166</v>
      </c>
      <c r="I49" s="226"/>
      <c r="J49" s="227"/>
      <c r="K49" s="226"/>
    </row>
    <row r="50" spans="1:11" ht="12.75">
      <c r="A50" s="228">
        <v>41169</v>
      </c>
      <c r="B50" s="117" t="s">
        <v>189</v>
      </c>
      <c r="C50" s="117"/>
      <c r="D50" s="226"/>
      <c r="E50" s="117"/>
      <c r="F50" s="226"/>
      <c r="G50" s="131"/>
      <c r="H50">
        <v>35.8</v>
      </c>
      <c r="I50" s="117">
        <v>818.1</v>
      </c>
      <c r="J50" s="227">
        <v>41169</v>
      </c>
      <c r="K50" s="226"/>
    </row>
    <row r="51" spans="1:11" ht="12.75">
      <c r="A51" s="228">
        <v>41178</v>
      </c>
      <c r="B51" s="117" t="s">
        <v>251</v>
      </c>
      <c r="C51" s="117">
        <v>2.5</v>
      </c>
      <c r="D51" s="226">
        <v>100</v>
      </c>
      <c r="E51" s="229">
        <v>2.5</v>
      </c>
      <c r="F51" s="117">
        <f>2.5*22.8276</f>
        <v>57.069</v>
      </c>
      <c r="G51" s="131"/>
      <c r="H51" s="229">
        <v>2.5</v>
      </c>
      <c r="I51" s="117">
        <f>2.5*22.8276</f>
        <v>57.069</v>
      </c>
      <c r="J51" s="227"/>
      <c r="K51" s="226"/>
    </row>
    <row r="52" spans="1:11" ht="12.75">
      <c r="A52" s="230">
        <v>41194</v>
      </c>
      <c r="C52">
        <v>5.8</v>
      </c>
      <c r="D52" s="226"/>
      <c r="E52">
        <v>5.8</v>
      </c>
      <c r="F52" s="231"/>
      <c r="G52" s="230"/>
      <c r="H52">
        <v>5.8</v>
      </c>
      <c r="I52" s="226"/>
      <c r="J52" s="227"/>
      <c r="K52" s="226"/>
    </row>
    <row r="53" spans="1:11" ht="12.75">
      <c r="A53" s="230">
        <v>41195</v>
      </c>
      <c r="C53">
        <v>4.8</v>
      </c>
      <c r="D53" s="226"/>
      <c r="E53">
        <v>4.8</v>
      </c>
      <c r="F53" s="231"/>
      <c r="G53" s="230"/>
      <c r="H53">
        <v>4.8</v>
      </c>
      <c r="I53" s="226"/>
      <c r="J53" s="227"/>
      <c r="K53" s="226"/>
    </row>
    <row r="54" spans="1:11" ht="12.75">
      <c r="A54" s="230">
        <v>41196</v>
      </c>
      <c r="C54">
        <v>0.3</v>
      </c>
      <c r="D54" s="226"/>
      <c r="E54">
        <v>0.3</v>
      </c>
      <c r="F54" s="226"/>
      <c r="G54" s="231"/>
      <c r="H54">
        <v>0.3</v>
      </c>
      <c r="I54" s="231"/>
      <c r="J54" s="230"/>
      <c r="K54" s="226"/>
    </row>
    <row r="55" spans="1:11" ht="12.75">
      <c r="A55" s="230">
        <v>41199</v>
      </c>
      <c r="C55">
        <v>0.5</v>
      </c>
      <c r="D55" s="226"/>
      <c r="E55">
        <v>0.5</v>
      </c>
      <c r="F55" s="231"/>
      <c r="G55" s="230"/>
      <c r="H55">
        <v>0.5</v>
      </c>
      <c r="I55" s="226"/>
      <c r="J55" s="226"/>
      <c r="K55" s="226"/>
    </row>
    <row r="56" spans="1:11" ht="12.75">
      <c r="A56" s="131">
        <v>41206</v>
      </c>
      <c r="C56">
        <v>0.3</v>
      </c>
      <c r="E56">
        <v>0.3</v>
      </c>
      <c r="H56">
        <v>0.3</v>
      </c>
      <c r="J56" s="226"/>
      <c r="K56" s="226"/>
    </row>
    <row r="57" spans="1:8" ht="12.75">
      <c r="A57" s="131">
        <v>41207</v>
      </c>
      <c r="C57">
        <v>2.3</v>
      </c>
      <c r="E57">
        <v>2.3</v>
      </c>
      <c r="H57">
        <v>2.3</v>
      </c>
    </row>
    <row r="58" spans="1:8" ht="12.75">
      <c r="A58" s="131">
        <v>41223</v>
      </c>
      <c r="C58">
        <v>9.7</v>
      </c>
      <c r="E58">
        <v>9.7</v>
      </c>
      <c r="H58">
        <v>9.7</v>
      </c>
    </row>
    <row r="59" spans="1:8" ht="12.75">
      <c r="A59" s="131">
        <v>41224</v>
      </c>
      <c r="C59">
        <v>10.7</v>
      </c>
      <c r="E59">
        <v>10.7</v>
      </c>
      <c r="H59">
        <v>10.7</v>
      </c>
    </row>
    <row r="60" spans="1:8" ht="12.75">
      <c r="A60" s="131">
        <v>41244</v>
      </c>
      <c r="C60">
        <v>0.3</v>
      </c>
      <c r="E60">
        <v>0.3</v>
      </c>
      <c r="H60">
        <v>0.3</v>
      </c>
    </row>
    <row r="61" spans="1:8" ht="12.75">
      <c r="A61" s="131">
        <v>41257</v>
      </c>
      <c r="C61">
        <v>2.5</v>
      </c>
      <c r="E61">
        <v>2.5</v>
      </c>
      <c r="H61">
        <v>2.5</v>
      </c>
    </row>
    <row r="62" spans="1:8" ht="12.75">
      <c r="A62" s="131">
        <v>41262</v>
      </c>
      <c r="C62">
        <v>1.3</v>
      </c>
      <c r="E62">
        <v>1.3</v>
      </c>
      <c r="H62">
        <v>1.3</v>
      </c>
    </row>
    <row r="63" spans="1:8" ht="12.75">
      <c r="A63" s="131">
        <v>41263</v>
      </c>
      <c r="C63">
        <v>3.6</v>
      </c>
      <c r="E63">
        <v>3.6</v>
      </c>
      <c r="H63">
        <v>3.6</v>
      </c>
    </row>
    <row r="64" spans="1:8" ht="12.75">
      <c r="A64" s="131">
        <v>41274</v>
      </c>
      <c r="C64">
        <v>4.1</v>
      </c>
      <c r="E64">
        <v>4.1</v>
      </c>
      <c r="H64">
        <v>4.1</v>
      </c>
    </row>
    <row r="71" spans="1:9" ht="12.75">
      <c r="A71" s="230" t="s">
        <v>257</v>
      </c>
      <c r="B71" s="231"/>
      <c r="C71" s="231">
        <f>SUM(C27:C51)</f>
        <v>358.78</v>
      </c>
      <c r="D71" s="231"/>
      <c r="E71" s="231">
        <f>SUM(E27:E51)-E35-E37</f>
        <v>291.35</v>
      </c>
      <c r="F71" s="231">
        <f>SUM(F27:F51)-F35-F37</f>
        <v>6651.939000000002</v>
      </c>
      <c r="G71" s="231"/>
      <c r="H71" s="231">
        <f>SUM(H27:H51)</f>
        <v>291.3</v>
      </c>
      <c r="I71" s="231">
        <f>SUM(I27:I51)</f>
        <v>6651.969000000001</v>
      </c>
    </row>
    <row r="72" spans="1:8" ht="12.75">
      <c r="A72" s="237" t="s">
        <v>160</v>
      </c>
      <c r="C72">
        <f>SUM(C3:C64)</f>
        <v>558.8799999999998</v>
      </c>
      <c r="E72">
        <f>SUM(E3:E64)-E35-E37</f>
        <v>491.45000000000005</v>
      </c>
      <c r="H72">
        <f>SUM(H3:H64)</f>
        <v>491.4000000000001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PageLayoutView="0" workbookViewId="0" topLeftCell="A1">
      <pane ySplit="720" topLeftCell="A76" activePane="bottomLeft" state="split"/>
      <selection pane="topLeft" activeCell="A1" sqref="A1"/>
      <selection pane="bottomLeft" activeCell="G34" sqref="G34"/>
    </sheetView>
  </sheetViews>
  <sheetFormatPr defaultColWidth="9.140625" defaultRowHeight="12.75"/>
  <cols>
    <col min="1" max="1" width="10.140625" style="226" customWidth="1"/>
    <col min="2" max="2" width="10.28125" style="226" customWidth="1"/>
    <col min="3" max="3" width="11.8515625" style="226" customWidth="1"/>
    <col min="4" max="4" width="9.8515625" style="226" customWidth="1"/>
    <col min="5" max="5" width="15.421875" style="226" customWidth="1"/>
    <col min="6" max="6" width="11.140625" style="226" customWidth="1"/>
    <col min="7" max="7" width="10.421875" style="226" customWidth="1"/>
    <col min="8" max="8" width="9.140625" style="226" customWidth="1"/>
    <col min="9" max="9" width="11.421875" style="226" customWidth="1"/>
    <col min="10" max="10" width="11.140625" style="226" customWidth="1"/>
    <col min="11" max="11" width="10.57421875" style="226" customWidth="1"/>
    <col min="12" max="16384" width="9.140625" style="226" customWidth="1"/>
  </cols>
  <sheetData>
    <row r="1" spans="1:13" s="194" customFormat="1" ht="12.75">
      <c r="A1" s="241" t="s">
        <v>44</v>
      </c>
      <c r="B1" s="242" t="s">
        <v>99</v>
      </c>
      <c r="C1" s="243" t="s">
        <v>50</v>
      </c>
      <c r="D1" s="244" t="s">
        <v>102</v>
      </c>
      <c r="E1" s="243" t="s">
        <v>51</v>
      </c>
      <c r="F1" s="245" t="s">
        <v>77</v>
      </c>
      <c r="G1" s="246" t="s">
        <v>103</v>
      </c>
      <c r="H1" s="243" t="s">
        <v>51</v>
      </c>
      <c r="I1" s="243" t="s">
        <v>52</v>
      </c>
      <c r="J1" s="243" t="s">
        <v>104</v>
      </c>
      <c r="K1" s="242" t="s">
        <v>53</v>
      </c>
      <c r="M1" s="195"/>
    </row>
    <row r="2" spans="1:13" s="194" customFormat="1" ht="12.75">
      <c r="A2" s="241"/>
      <c r="B2" s="242" t="s">
        <v>100</v>
      </c>
      <c r="C2" s="243" t="s">
        <v>54</v>
      </c>
      <c r="D2" s="244" t="s">
        <v>78</v>
      </c>
      <c r="E2" s="243" t="s">
        <v>101</v>
      </c>
      <c r="F2" s="243" t="s">
        <v>55</v>
      </c>
      <c r="G2" s="241" t="s">
        <v>78</v>
      </c>
      <c r="H2" s="243" t="s">
        <v>52</v>
      </c>
      <c r="I2" s="243" t="s">
        <v>55</v>
      </c>
      <c r="J2" s="243" t="s">
        <v>78</v>
      </c>
      <c r="K2" s="242"/>
      <c r="M2" s="195"/>
    </row>
    <row r="3" spans="1:12" ht="14.25">
      <c r="A3" s="131">
        <v>41275</v>
      </c>
      <c r="B3" s="226" t="s">
        <v>251</v>
      </c>
      <c r="C3">
        <v>0.3</v>
      </c>
      <c r="D3" s="247"/>
      <c r="E3">
        <v>0.3</v>
      </c>
      <c r="F3" s="249"/>
      <c r="G3" s="172"/>
      <c r="H3">
        <v>0.3</v>
      </c>
      <c r="I3" s="247"/>
      <c r="J3" s="247"/>
      <c r="K3" s="247"/>
      <c r="L3" s="247"/>
    </row>
    <row r="4" spans="1:13" ht="15">
      <c r="A4" s="131">
        <v>41284</v>
      </c>
      <c r="B4" s="226" t="s">
        <v>251</v>
      </c>
      <c r="C4">
        <v>4.6</v>
      </c>
      <c r="D4" s="247"/>
      <c r="E4">
        <v>4.6</v>
      </c>
      <c r="F4" s="248"/>
      <c r="G4" s="247"/>
      <c r="H4">
        <v>4.6</v>
      </c>
      <c r="I4" s="247"/>
      <c r="J4" s="247"/>
      <c r="K4" s="250"/>
      <c r="L4" s="172"/>
      <c r="M4"/>
    </row>
    <row r="5" spans="1:13" ht="12.75">
      <c r="A5" s="131">
        <v>41301</v>
      </c>
      <c r="B5" s="226" t="s">
        <v>251</v>
      </c>
      <c r="C5">
        <v>2</v>
      </c>
      <c r="E5">
        <v>2</v>
      </c>
      <c r="H5">
        <v>2</v>
      </c>
      <c r="M5"/>
    </row>
    <row r="6" spans="1:13" ht="12.75">
      <c r="A6" s="131">
        <v>41303</v>
      </c>
      <c r="B6" s="226" t="s">
        <v>251</v>
      </c>
      <c r="C6">
        <v>2.3</v>
      </c>
      <c r="E6">
        <v>2.3</v>
      </c>
      <c r="H6">
        <v>2.3</v>
      </c>
      <c r="M6"/>
    </row>
    <row r="7" spans="1:13" ht="12.75">
      <c r="A7" s="131">
        <v>41304</v>
      </c>
      <c r="B7" s="226" t="s">
        <v>251</v>
      </c>
      <c r="C7">
        <v>3.3</v>
      </c>
      <c r="E7">
        <v>3.3</v>
      </c>
      <c r="H7">
        <v>3.3</v>
      </c>
      <c r="M7"/>
    </row>
    <row r="8" spans="1:13" ht="12.75">
      <c r="A8" s="131">
        <v>41312</v>
      </c>
      <c r="B8" s="226" t="s">
        <v>251</v>
      </c>
      <c r="C8">
        <v>16.5</v>
      </c>
      <c r="E8">
        <v>16.5</v>
      </c>
      <c r="H8">
        <v>16.5</v>
      </c>
      <c r="M8"/>
    </row>
    <row r="9" spans="1:13" ht="12.75">
      <c r="A9" s="131">
        <v>41314</v>
      </c>
      <c r="B9" s="226" t="s">
        <v>251</v>
      </c>
      <c r="C9">
        <v>0.5</v>
      </c>
      <c r="E9">
        <v>0.5</v>
      </c>
      <c r="H9">
        <v>0.5</v>
      </c>
      <c r="M9"/>
    </row>
    <row r="10" spans="1:13" ht="12.75">
      <c r="A10" s="131">
        <v>41326</v>
      </c>
      <c r="B10" s="226" t="s">
        <v>251</v>
      </c>
      <c r="C10">
        <v>11.4</v>
      </c>
      <c r="E10">
        <v>11.4</v>
      </c>
      <c r="H10">
        <v>11.4</v>
      </c>
      <c r="M10"/>
    </row>
    <row r="11" spans="1:13" ht="12.75">
      <c r="A11" s="131">
        <v>41327</v>
      </c>
      <c r="B11" s="226" t="s">
        <v>251</v>
      </c>
      <c r="C11">
        <v>0.3</v>
      </c>
      <c r="E11">
        <v>0.3</v>
      </c>
      <c r="H11">
        <v>0.3</v>
      </c>
      <c r="M11"/>
    </row>
    <row r="12" spans="1:13" ht="12.75">
      <c r="A12" s="131">
        <v>41330</v>
      </c>
      <c r="B12" s="226" t="s">
        <v>251</v>
      </c>
      <c r="C12">
        <v>0.8</v>
      </c>
      <c r="E12">
        <v>0.8</v>
      </c>
      <c r="H12">
        <v>0.8</v>
      </c>
      <c r="M12"/>
    </row>
    <row r="13" spans="1:13" ht="12.75">
      <c r="A13" s="131">
        <v>41331</v>
      </c>
      <c r="B13" s="226" t="s">
        <v>251</v>
      </c>
      <c r="C13">
        <v>2.8</v>
      </c>
      <c r="E13">
        <v>2.8</v>
      </c>
      <c r="H13">
        <v>2.8</v>
      </c>
      <c r="M13"/>
    </row>
    <row r="14" spans="1:13" ht="12.75">
      <c r="A14" s="131">
        <v>41332</v>
      </c>
      <c r="B14" s="226" t="s">
        <v>251</v>
      </c>
      <c r="C14">
        <v>1.3</v>
      </c>
      <c r="E14">
        <v>1.3</v>
      </c>
      <c r="H14">
        <v>1.3</v>
      </c>
      <c r="M14"/>
    </row>
    <row r="15" spans="1:13" ht="12.75">
      <c r="A15" s="131">
        <v>41337</v>
      </c>
      <c r="B15" s="226" t="s">
        <v>251</v>
      </c>
      <c r="C15">
        <v>0.3</v>
      </c>
      <c r="E15">
        <v>0.3</v>
      </c>
      <c r="H15">
        <v>0.3</v>
      </c>
      <c r="M15"/>
    </row>
    <row r="16" spans="1:13" ht="12.75">
      <c r="A16" s="131">
        <v>41338</v>
      </c>
      <c r="B16" s="226" t="s">
        <v>251</v>
      </c>
      <c r="C16">
        <v>0.3</v>
      </c>
      <c r="E16">
        <v>0.3</v>
      </c>
      <c r="H16">
        <v>0.3</v>
      </c>
      <c r="M16"/>
    </row>
    <row r="17" spans="1:13" ht="12.75">
      <c r="A17" s="131">
        <v>41342</v>
      </c>
      <c r="B17" s="226" t="s">
        <v>251</v>
      </c>
      <c r="C17">
        <v>13.5</v>
      </c>
      <c r="E17">
        <v>13.5</v>
      </c>
      <c r="H17">
        <v>13.5</v>
      </c>
      <c r="M17"/>
    </row>
    <row r="18" spans="1:13" ht="12.75">
      <c r="A18" s="131">
        <v>41343</v>
      </c>
      <c r="B18" s="226" t="s">
        <v>251</v>
      </c>
      <c r="C18">
        <v>1.8</v>
      </c>
      <c r="E18">
        <v>1.8</v>
      </c>
      <c r="H18">
        <v>1.8</v>
      </c>
      <c r="M18"/>
    </row>
    <row r="19" spans="1:13" ht="12.75">
      <c r="A19" s="131">
        <v>41350</v>
      </c>
      <c r="B19" s="226" t="s">
        <v>251</v>
      </c>
      <c r="C19">
        <v>0.5</v>
      </c>
      <c r="E19">
        <v>0.5</v>
      </c>
      <c r="H19">
        <v>0.5</v>
      </c>
      <c r="M19"/>
    </row>
    <row r="20" spans="1:13" ht="12.75">
      <c r="A20" s="131">
        <v>41351</v>
      </c>
      <c r="B20" s="226" t="s">
        <v>251</v>
      </c>
      <c r="C20">
        <v>0.8</v>
      </c>
      <c r="E20">
        <v>0.8</v>
      </c>
      <c r="H20">
        <v>0.8</v>
      </c>
      <c r="M20"/>
    </row>
    <row r="21" spans="1:13" ht="12.75">
      <c r="A21" s="131">
        <v>41352</v>
      </c>
      <c r="B21" s="226" t="s">
        <v>251</v>
      </c>
      <c r="C21">
        <v>3.3</v>
      </c>
      <c r="E21">
        <v>3.3</v>
      </c>
      <c r="H21">
        <v>3.3</v>
      </c>
      <c r="M21"/>
    </row>
    <row r="22" spans="1:13" ht="12.75">
      <c r="A22" s="131">
        <v>41355</v>
      </c>
      <c r="B22" s="226" t="s">
        <v>251</v>
      </c>
      <c r="C22">
        <v>0.5</v>
      </c>
      <c r="E22">
        <v>0.5</v>
      </c>
      <c r="H22">
        <v>0.5</v>
      </c>
      <c r="M22"/>
    </row>
    <row r="23" spans="1:13" ht="12.75">
      <c r="A23" s="131">
        <v>41356</v>
      </c>
      <c r="B23" s="226" t="s">
        <v>251</v>
      </c>
      <c r="C23">
        <v>3.3</v>
      </c>
      <c r="E23">
        <v>3.3</v>
      </c>
      <c r="H23">
        <v>3.3</v>
      </c>
      <c r="M23"/>
    </row>
    <row r="24" spans="1:13" ht="12.75">
      <c r="A24" s="131">
        <v>41357</v>
      </c>
      <c r="B24" s="226" t="s">
        <v>251</v>
      </c>
      <c r="C24">
        <v>4.1</v>
      </c>
      <c r="E24">
        <v>4.1</v>
      </c>
      <c r="H24">
        <v>4.1</v>
      </c>
      <c r="M24"/>
    </row>
    <row r="25" spans="1:13" ht="12.75">
      <c r="A25" s="131">
        <v>41363</v>
      </c>
      <c r="B25" s="226" t="s">
        <v>251</v>
      </c>
      <c r="C25">
        <v>3</v>
      </c>
      <c r="E25">
        <v>3</v>
      </c>
      <c r="H25">
        <v>3</v>
      </c>
      <c r="M25"/>
    </row>
    <row r="26" spans="1:13" ht="12.75">
      <c r="A26" s="131">
        <v>41364</v>
      </c>
      <c r="B26" s="226" t="s">
        <v>251</v>
      </c>
      <c r="C26">
        <v>1.3</v>
      </c>
      <c r="E26">
        <v>1.3</v>
      </c>
      <c r="H26">
        <v>1.3</v>
      </c>
      <c r="M26"/>
    </row>
    <row r="27" spans="1:13" ht="12.75">
      <c r="A27" s="131">
        <v>41373</v>
      </c>
      <c r="B27" s="226" t="s">
        <v>251</v>
      </c>
      <c r="C27">
        <v>13.7</v>
      </c>
      <c r="E27">
        <v>13.7</v>
      </c>
      <c r="H27">
        <v>13.7</v>
      </c>
      <c r="M27"/>
    </row>
    <row r="28" spans="1:13" ht="12.75">
      <c r="A28" s="131">
        <v>41374</v>
      </c>
      <c r="B28" s="226" t="s">
        <v>251</v>
      </c>
      <c r="C28">
        <v>14</v>
      </c>
      <c r="E28">
        <v>14</v>
      </c>
      <c r="H28">
        <v>14</v>
      </c>
      <c r="M28"/>
    </row>
    <row r="29" spans="1:13" ht="12.75">
      <c r="A29" s="131">
        <v>41381</v>
      </c>
      <c r="B29" s="226" t="s">
        <v>251</v>
      </c>
      <c r="C29">
        <v>39.6</v>
      </c>
      <c r="E29">
        <v>39.6</v>
      </c>
      <c r="H29">
        <v>39.6</v>
      </c>
      <c r="M29"/>
    </row>
    <row r="30" spans="1:13" ht="12.75">
      <c r="A30" s="131">
        <v>41382</v>
      </c>
      <c r="B30" s="226" t="s">
        <v>251</v>
      </c>
      <c r="C30">
        <v>4.8</v>
      </c>
      <c r="E30">
        <v>4.8</v>
      </c>
      <c r="H30">
        <v>4.8</v>
      </c>
      <c r="M30"/>
    </row>
    <row r="31" spans="1:13" ht="12.75">
      <c r="A31" s="131">
        <v>41386</v>
      </c>
      <c r="B31" s="226" t="s">
        <v>251</v>
      </c>
      <c r="C31">
        <v>4.8</v>
      </c>
      <c r="E31">
        <v>4.8</v>
      </c>
      <c r="H31">
        <v>4.8</v>
      </c>
      <c r="M31"/>
    </row>
    <row r="32" spans="1:13" ht="12.75">
      <c r="A32" s="131">
        <v>41387</v>
      </c>
      <c r="B32" s="226" t="s">
        <v>251</v>
      </c>
      <c r="C32">
        <v>8.1</v>
      </c>
      <c r="E32">
        <v>8.1</v>
      </c>
      <c r="H32">
        <v>8.1</v>
      </c>
      <c r="M32"/>
    </row>
    <row r="33" spans="1:13" ht="12.75">
      <c r="A33" s="131">
        <v>41390</v>
      </c>
      <c r="B33" s="226" t="s">
        <v>251</v>
      </c>
      <c r="C33">
        <v>3.3</v>
      </c>
      <c r="E33">
        <v>3.3</v>
      </c>
      <c r="H33">
        <v>3.3</v>
      </c>
      <c r="M33"/>
    </row>
    <row r="34" spans="1:13" ht="12.75">
      <c r="A34" s="131">
        <v>41391</v>
      </c>
      <c r="B34" s="226" t="s">
        <v>251</v>
      </c>
      <c r="C34">
        <v>1.8</v>
      </c>
      <c r="E34">
        <v>1.8</v>
      </c>
      <c r="H34">
        <v>1.8</v>
      </c>
      <c r="M34"/>
    </row>
    <row r="35" spans="1:13" ht="12.75">
      <c r="A35" s="131">
        <v>41396</v>
      </c>
      <c r="B35" t="s">
        <v>177</v>
      </c>
      <c r="C35">
        <v>35.75</v>
      </c>
      <c r="D35" s="226">
        <v>100</v>
      </c>
      <c r="E35" s="229">
        <v>35.75</v>
      </c>
      <c r="F35"/>
      <c r="K35" s="237" t="s">
        <v>260</v>
      </c>
      <c r="L35"/>
      <c r="M35"/>
    </row>
    <row r="36" spans="1:13" ht="12.75">
      <c r="A36" s="131">
        <v>41398</v>
      </c>
      <c r="B36" t="s">
        <v>211</v>
      </c>
      <c r="C36">
        <v>2.26</v>
      </c>
      <c r="D36" s="226">
        <v>100</v>
      </c>
      <c r="E36" s="229">
        <v>2.26</v>
      </c>
      <c r="F36"/>
      <c r="K36"/>
      <c r="L36"/>
      <c r="M36"/>
    </row>
    <row r="37" spans="1:13" ht="12.75">
      <c r="A37" s="131">
        <v>41400</v>
      </c>
      <c r="B37" t="s">
        <v>211</v>
      </c>
      <c r="C37"/>
      <c r="D37" s="226">
        <v>70</v>
      </c>
      <c r="E37"/>
      <c r="H37" s="226">
        <v>26.6</v>
      </c>
      <c r="I37">
        <v>607.5</v>
      </c>
      <c r="J37" s="131">
        <v>41400</v>
      </c>
      <c r="K37"/>
      <c r="L37"/>
      <c r="M37"/>
    </row>
    <row r="38" spans="1:13" ht="12.75">
      <c r="A38" s="131">
        <v>41403</v>
      </c>
      <c r="B38" t="s">
        <v>211</v>
      </c>
      <c r="C38">
        <v>17.6</v>
      </c>
      <c r="D38" s="226">
        <v>100</v>
      </c>
      <c r="F38"/>
      <c r="K38"/>
      <c r="L38"/>
      <c r="M38"/>
    </row>
    <row r="39" spans="1:11" ht="12.75">
      <c r="A39" s="131">
        <v>41411</v>
      </c>
      <c r="B39" t="s">
        <v>211</v>
      </c>
      <c r="D39" s="226">
        <v>70</v>
      </c>
      <c r="H39">
        <v>12.37</v>
      </c>
      <c r="I39">
        <v>282.3</v>
      </c>
      <c r="J39" s="131">
        <v>41411</v>
      </c>
      <c r="K39" s="237" t="s">
        <v>261</v>
      </c>
    </row>
    <row r="40" spans="1:7" ht="12.75">
      <c r="A40" s="131">
        <v>41412</v>
      </c>
      <c r="B40" t="s">
        <v>177</v>
      </c>
      <c r="C40">
        <v>6.2</v>
      </c>
      <c r="D40" s="226">
        <v>70</v>
      </c>
      <c r="E40">
        <v>4.34</v>
      </c>
      <c r="F40">
        <v>99.1</v>
      </c>
      <c r="G40" s="131">
        <v>41414</v>
      </c>
    </row>
    <row r="41" spans="1:13" ht="12.75">
      <c r="A41" s="131">
        <v>41413</v>
      </c>
      <c r="B41" t="s">
        <v>177</v>
      </c>
      <c r="C41">
        <v>1.86</v>
      </c>
      <c r="D41" s="226">
        <v>70</v>
      </c>
      <c r="E41">
        <v>1.31</v>
      </c>
      <c r="F41">
        <v>29.8</v>
      </c>
      <c r="G41" s="131">
        <v>41414</v>
      </c>
      <c r="K41"/>
      <c r="L41"/>
      <c r="M41"/>
    </row>
    <row r="42" spans="1:13" ht="12.75">
      <c r="A42" s="131">
        <v>41423</v>
      </c>
      <c r="B42" t="s">
        <v>177</v>
      </c>
      <c r="C42">
        <v>1.75</v>
      </c>
      <c r="D42" s="226">
        <v>70</v>
      </c>
      <c r="E42">
        <v>1.225</v>
      </c>
      <c r="F42">
        <v>39.9</v>
      </c>
      <c r="G42" s="131">
        <v>41424</v>
      </c>
      <c r="K42"/>
      <c r="L42"/>
      <c r="M42"/>
    </row>
    <row r="43" spans="1:13" ht="12.75">
      <c r="A43" s="131">
        <v>41424</v>
      </c>
      <c r="B43" t="s">
        <v>262</v>
      </c>
      <c r="C43">
        <v>26.6</v>
      </c>
      <c r="D43" s="226">
        <v>70</v>
      </c>
      <c r="E43">
        <v>18.6</v>
      </c>
      <c r="F43">
        <v>424.8</v>
      </c>
      <c r="G43" s="131">
        <v>41424</v>
      </c>
      <c r="K43"/>
      <c r="L43"/>
      <c r="M43"/>
    </row>
    <row r="44" spans="1:13" ht="12.75">
      <c r="A44" s="131">
        <v>41425</v>
      </c>
      <c r="B44" t="s">
        <v>263</v>
      </c>
      <c r="C44" s="2"/>
      <c r="D44" s="226">
        <v>70</v>
      </c>
      <c r="E44" s="2"/>
      <c r="F44" s="2"/>
      <c r="H44" s="226">
        <v>25.47</v>
      </c>
      <c r="I44" s="226">
        <v>593.6</v>
      </c>
      <c r="J44" s="131">
        <v>41425</v>
      </c>
      <c r="K44"/>
      <c r="L44"/>
      <c r="M44"/>
    </row>
    <row r="45" spans="1:13" ht="12.75">
      <c r="A45" s="131">
        <v>41430</v>
      </c>
      <c r="B45" t="s">
        <v>264</v>
      </c>
      <c r="C45">
        <v>12.33</v>
      </c>
      <c r="D45" s="226">
        <v>70</v>
      </c>
      <c r="E45">
        <v>8.63</v>
      </c>
      <c r="F45" s="2">
        <v>197.1</v>
      </c>
      <c r="G45" s="131">
        <v>41430</v>
      </c>
      <c r="K45"/>
      <c r="L45"/>
      <c r="M45"/>
    </row>
    <row r="46" spans="1:13" ht="12.75">
      <c r="A46" s="131">
        <v>41433</v>
      </c>
      <c r="B46" t="s">
        <v>177</v>
      </c>
      <c r="C46">
        <v>11.67</v>
      </c>
      <c r="D46" s="226">
        <v>70</v>
      </c>
      <c r="E46">
        <v>8.17</v>
      </c>
      <c r="F46" s="2">
        <v>186.43</v>
      </c>
      <c r="G46" s="131">
        <v>41435</v>
      </c>
      <c r="K46"/>
      <c r="L46"/>
      <c r="M46"/>
    </row>
    <row r="47" spans="1:13" ht="12.75">
      <c r="A47" s="131">
        <v>41435</v>
      </c>
      <c r="B47" t="s">
        <v>265</v>
      </c>
      <c r="C47"/>
      <c r="D47" s="226">
        <v>70</v>
      </c>
      <c r="E47"/>
      <c r="H47" s="226">
        <v>16.8</v>
      </c>
      <c r="I47" s="2">
        <v>383.5</v>
      </c>
      <c r="J47" s="131">
        <v>41435</v>
      </c>
      <c r="K47"/>
      <c r="L47"/>
      <c r="M47"/>
    </row>
    <row r="48" spans="1:12" ht="12.75">
      <c r="A48" s="131">
        <v>41440</v>
      </c>
      <c r="B48" t="s">
        <v>177</v>
      </c>
      <c r="C48">
        <v>3.63</v>
      </c>
      <c r="D48" s="226">
        <v>70</v>
      </c>
      <c r="E48">
        <v>2.54</v>
      </c>
      <c r="F48" s="2">
        <v>58.1</v>
      </c>
      <c r="G48" s="131">
        <v>41441</v>
      </c>
      <c r="K48"/>
      <c r="L48"/>
    </row>
    <row r="49" spans="1:12" ht="12.75">
      <c r="A49" s="131">
        <v>41442</v>
      </c>
      <c r="B49" s="117" t="s">
        <v>177</v>
      </c>
      <c r="C49" s="117">
        <v>8.83</v>
      </c>
      <c r="D49" s="226">
        <v>70</v>
      </c>
      <c r="E49" s="117">
        <v>6.18</v>
      </c>
      <c r="F49" s="117">
        <v>141.2</v>
      </c>
      <c r="G49" s="228">
        <v>41442</v>
      </c>
      <c r="K49"/>
      <c r="L49"/>
    </row>
    <row r="50" spans="1:12" ht="12.75">
      <c r="A50" s="228">
        <v>41448</v>
      </c>
      <c r="B50" s="117" t="s">
        <v>177</v>
      </c>
      <c r="C50" s="117">
        <v>30.8</v>
      </c>
      <c r="D50" s="226">
        <v>70</v>
      </c>
      <c r="E50" s="117">
        <v>21.56</v>
      </c>
      <c r="F50" s="117">
        <v>492.2</v>
      </c>
      <c r="G50" s="228">
        <v>41451</v>
      </c>
      <c r="K50"/>
      <c r="L50"/>
    </row>
    <row r="51" spans="1:12" ht="12.75">
      <c r="A51" s="228">
        <v>41450</v>
      </c>
      <c r="B51" s="117" t="s">
        <v>177</v>
      </c>
      <c r="C51" s="117">
        <v>21.8</v>
      </c>
      <c r="D51" s="226">
        <v>70</v>
      </c>
      <c r="E51" s="117">
        <v>15.26</v>
      </c>
      <c r="F51" s="117">
        <v>348.3</v>
      </c>
      <c r="G51" s="228">
        <v>41451</v>
      </c>
      <c r="K51"/>
      <c r="L51"/>
    </row>
    <row r="52" spans="1:12" ht="12.75">
      <c r="A52" s="228">
        <v>41451</v>
      </c>
      <c r="B52" s="117" t="s">
        <v>177</v>
      </c>
      <c r="C52" s="117"/>
      <c r="D52" s="226">
        <v>70</v>
      </c>
      <c r="E52" s="117"/>
      <c r="H52" s="226">
        <v>45.54</v>
      </c>
      <c r="I52" s="117">
        <v>1039.8</v>
      </c>
      <c r="J52" s="228">
        <v>41451</v>
      </c>
      <c r="K52"/>
      <c r="L52"/>
    </row>
    <row r="53" spans="1:12" ht="12.75">
      <c r="A53" s="228">
        <v>41452</v>
      </c>
      <c r="B53" s="117" t="s">
        <v>165</v>
      </c>
      <c r="C53" s="117">
        <v>40.2</v>
      </c>
      <c r="D53" s="226">
        <v>70</v>
      </c>
      <c r="E53" s="117">
        <v>28.1</v>
      </c>
      <c r="F53" s="117">
        <v>641.8</v>
      </c>
      <c r="G53" s="227">
        <v>41453</v>
      </c>
      <c r="H53" s="117">
        <v>28.1</v>
      </c>
      <c r="I53" s="117">
        <v>641.8</v>
      </c>
      <c r="J53" s="227">
        <v>41453</v>
      </c>
      <c r="K53" s="237" t="s">
        <v>266</v>
      </c>
      <c r="L53"/>
    </row>
    <row r="54" spans="1:12" ht="12.75">
      <c r="A54" s="228">
        <v>41465</v>
      </c>
      <c r="B54" s="117" t="s">
        <v>267</v>
      </c>
      <c r="C54" s="117">
        <v>9</v>
      </c>
      <c r="D54" s="226">
        <v>70</v>
      </c>
      <c r="E54" s="117">
        <v>6.28</v>
      </c>
      <c r="F54" s="117">
        <v>143.3</v>
      </c>
      <c r="G54" s="228">
        <v>41465</v>
      </c>
      <c r="K54"/>
      <c r="L54"/>
    </row>
    <row r="55" spans="1:12" ht="12.75">
      <c r="A55" s="228">
        <v>41469</v>
      </c>
      <c r="B55" s="117" t="s">
        <v>177</v>
      </c>
      <c r="C55" s="117">
        <v>2.48</v>
      </c>
      <c r="D55" s="226">
        <v>70</v>
      </c>
      <c r="E55" s="117">
        <v>1.78</v>
      </c>
      <c r="F55" s="117">
        <v>39.62</v>
      </c>
      <c r="G55" s="227">
        <v>41476</v>
      </c>
      <c r="K55"/>
      <c r="L55"/>
    </row>
    <row r="56" spans="1:12" ht="12.75">
      <c r="A56" s="228">
        <v>41470</v>
      </c>
      <c r="B56" s="117" t="s">
        <v>177</v>
      </c>
      <c r="C56" s="117"/>
      <c r="D56" s="226">
        <v>70</v>
      </c>
      <c r="E56" s="117"/>
      <c r="H56" s="226">
        <v>6.28</v>
      </c>
      <c r="I56" s="117">
        <v>143.3</v>
      </c>
      <c r="J56" s="228">
        <v>41470</v>
      </c>
      <c r="K56"/>
      <c r="L56"/>
    </row>
    <row r="57" spans="1:12" ht="12.75">
      <c r="A57" s="228">
        <v>41475</v>
      </c>
      <c r="B57" s="117" t="s">
        <v>177</v>
      </c>
      <c r="C57" s="117">
        <v>11.42</v>
      </c>
      <c r="D57" s="226">
        <v>70</v>
      </c>
      <c r="E57" s="117">
        <v>7.99</v>
      </c>
      <c r="F57" s="117">
        <v>182.43</v>
      </c>
      <c r="G57" s="228">
        <v>41476</v>
      </c>
      <c r="K57"/>
      <c r="L57"/>
    </row>
    <row r="58" spans="1:12" ht="12.75">
      <c r="A58" s="228">
        <v>41477</v>
      </c>
      <c r="B58" s="117" t="s">
        <v>265</v>
      </c>
      <c r="C58" s="117">
        <v>9.66</v>
      </c>
      <c r="D58" s="226">
        <v>70</v>
      </c>
      <c r="E58" s="117">
        <v>6.766</v>
      </c>
      <c r="F58" s="117">
        <v>154.5</v>
      </c>
      <c r="G58" s="228">
        <v>41478</v>
      </c>
      <c r="K58"/>
      <c r="L58"/>
    </row>
    <row r="59" spans="1:12" ht="12.75">
      <c r="A59" s="228">
        <v>41480</v>
      </c>
      <c r="B59" s="117" t="s">
        <v>211</v>
      </c>
      <c r="C59" s="117">
        <v>8.75</v>
      </c>
      <c r="D59" s="226">
        <v>70</v>
      </c>
      <c r="E59" s="117">
        <v>6.125</v>
      </c>
      <c r="F59" s="117">
        <v>139.8</v>
      </c>
      <c r="G59" s="228">
        <v>41481</v>
      </c>
      <c r="K59"/>
      <c r="L59"/>
    </row>
    <row r="60" spans="1:12" ht="12.75">
      <c r="A60" s="228">
        <v>41484</v>
      </c>
      <c r="B60" s="117" t="s">
        <v>177</v>
      </c>
      <c r="C60" s="117">
        <v>33.33</v>
      </c>
      <c r="D60" s="226">
        <v>70</v>
      </c>
      <c r="E60" s="117">
        <v>23.33</v>
      </c>
      <c r="F60" s="117">
        <v>532.6</v>
      </c>
      <c r="G60" s="228">
        <v>41484</v>
      </c>
      <c r="K60"/>
      <c r="L60"/>
    </row>
    <row r="61" spans="1:12" ht="12.75">
      <c r="A61" s="228">
        <v>41484</v>
      </c>
      <c r="B61" s="117" t="s">
        <v>177</v>
      </c>
      <c r="C61" s="117">
        <v>37.5</v>
      </c>
      <c r="D61" s="226">
        <v>70</v>
      </c>
      <c r="E61" s="117">
        <v>26.25</v>
      </c>
      <c r="F61" s="117">
        <v>599.2</v>
      </c>
      <c r="G61" s="228">
        <v>41485</v>
      </c>
      <c r="K61"/>
      <c r="L61"/>
    </row>
    <row r="62" spans="1:12" ht="12.75">
      <c r="A62" s="228">
        <v>41486</v>
      </c>
      <c r="B62" s="117" t="s">
        <v>262</v>
      </c>
      <c r="C62" s="117"/>
      <c r="D62" s="226">
        <v>70</v>
      </c>
      <c r="E62" s="117"/>
      <c r="H62" s="226">
        <v>72.2</v>
      </c>
      <c r="I62" s="117">
        <v>1648.2</v>
      </c>
      <c r="J62" s="228">
        <v>41486</v>
      </c>
      <c r="K62"/>
      <c r="L62"/>
    </row>
    <row r="63" spans="1:12" ht="12.75">
      <c r="A63" s="228">
        <v>41488</v>
      </c>
      <c r="B63" s="117" t="s">
        <v>177</v>
      </c>
      <c r="C63" s="117">
        <v>46.3</v>
      </c>
      <c r="D63" s="226">
        <v>70</v>
      </c>
      <c r="E63" s="117">
        <v>32.4</v>
      </c>
      <c r="F63" s="117">
        <v>740.4</v>
      </c>
      <c r="G63" s="228">
        <v>41488</v>
      </c>
      <c r="K63"/>
      <c r="L63"/>
    </row>
    <row r="64" spans="1:12" ht="12.75">
      <c r="A64" s="228">
        <v>41490</v>
      </c>
      <c r="B64" s="117" t="s">
        <v>262</v>
      </c>
      <c r="C64" s="117">
        <v>16.75</v>
      </c>
      <c r="D64" s="226">
        <v>70</v>
      </c>
      <c r="E64" s="117">
        <v>11.7</v>
      </c>
      <c r="F64" s="117">
        <v>267.7</v>
      </c>
      <c r="G64" s="228">
        <v>41491</v>
      </c>
      <c r="K64"/>
      <c r="L64"/>
    </row>
    <row r="65" spans="1:12" ht="12.75">
      <c r="A65" s="228">
        <v>41491</v>
      </c>
      <c r="B65" s="117" t="s">
        <v>262</v>
      </c>
      <c r="C65" s="117"/>
      <c r="D65" s="226">
        <v>70</v>
      </c>
      <c r="E65" s="117"/>
      <c r="H65" s="226">
        <v>44.1</v>
      </c>
      <c r="I65" s="117">
        <v>1008.1</v>
      </c>
      <c r="J65" s="228">
        <v>41491</v>
      </c>
      <c r="K65"/>
      <c r="L65"/>
    </row>
    <row r="66" spans="1:12" ht="12.75">
      <c r="A66" s="228">
        <v>41493</v>
      </c>
      <c r="B66" s="117" t="s">
        <v>262</v>
      </c>
      <c r="C66" s="117">
        <v>20.5</v>
      </c>
      <c r="D66" s="226">
        <v>70</v>
      </c>
      <c r="E66" s="117">
        <v>14.35</v>
      </c>
      <c r="F66" s="117">
        <v>327.6</v>
      </c>
      <c r="G66" s="227">
        <v>41493</v>
      </c>
      <c r="K66"/>
      <c r="L66"/>
    </row>
    <row r="67" spans="1:12" ht="12.75">
      <c r="A67" s="228">
        <v>41494</v>
      </c>
      <c r="B67" s="117" t="s">
        <v>268</v>
      </c>
      <c r="C67" s="117">
        <v>2.16</v>
      </c>
      <c r="D67" s="226">
        <v>70</v>
      </c>
      <c r="E67" s="117">
        <v>1.52</v>
      </c>
      <c r="F67" s="117">
        <v>22.82</v>
      </c>
      <c r="G67" s="228">
        <v>41495</v>
      </c>
      <c r="K67"/>
      <c r="L67"/>
    </row>
    <row r="68" spans="1:12" ht="12.75">
      <c r="A68" s="228">
        <v>41495</v>
      </c>
      <c r="B68" s="117" t="s">
        <v>268</v>
      </c>
      <c r="C68" s="117"/>
      <c r="D68" s="226">
        <v>70</v>
      </c>
      <c r="E68" s="117"/>
      <c r="H68" s="226">
        <v>15.87</v>
      </c>
      <c r="I68" s="117">
        <v>350.42</v>
      </c>
      <c r="J68" s="228">
        <v>41495</v>
      </c>
      <c r="K68"/>
      <c r="L68"/>
    </row>
    <row r="69" spans="1:12" ht="12.75">
      <c r="A69" s="228">
        <v>41498</v>
      </c>
      <c r="B69" s="117" t="s">
        <v>262</v>
      </c>
      <c r="C69" s="117">
        <v>27.2</v>
      </c>
      <c r="D69" s="226">
        <v>70</v>
      </c>
      <c r="E69" s="117">
        <v>19.02</v>
      </c>
      <c r="F69" s="117">
        <v>434.1</v>
      </c>
      <c r="G69" s="228">
        <v>41498</v>
      </c>
      <c r="K69"/>
      <c r="L69"/>
    </row>
    <row r="70" spans="1:12" ht="12.75">
      <c r="A70" s="228">
        <v>41502</v>
      </c>
      <c r="B70" s="117" t="s">
        <v>177</v>
      </c>
      <c r="C70" s="117">
        <v>3.5</v>
      </c>
      <c r="D70" s="226">
        <v>70</v>
      </c>
      <c r="E70" s="251">
        <v>2.42</v>
      </c>
      <c r="F70" s="251">
        <v>55.4</v>
      </c>
      <c r="G70" s="227"/>
      <c r="K70" s="237" t="s">
        <v>269</v>
      </c>
      <c r="L70"/>
    </row>
    <row r="71" spans="1:12" ht="12.75">
      <c r="A71" s="228">
        <v>41502</v>
      </c>
      <c r="B71" s="117" t="s">
        <v>177</v>
      </c>
      <c r="C71" s="117"/>
      <c r="D71" s="226">
        <v>70</v>
      </c>
      <c r="E71" s="117"/>
      <c r="H71" s="226">
        <v>19.02</v>
      </c>
      <c r="I71" s="117">
        <v>434.1</v>
      </c>
      <c r="J71" s="228">
        <v>41502</v>
      </c>
      <c r="K71"/>
      <c r="L71"/>
    </row>
    <row r="72" spans="1:8" ht="12.75">
      <c r="A72" s="228">
        <v>41529</v>
      </c>
      <c r="B72" s="117" t="s">
        <v>177</v>
      </c>
      <c r="C72" s="117">
        <v>21.08</v>
      </c>
      <c r="D72" s="226">
        <v>70</v>
      </c>
      <c r="E72" s="117">
        <v>14.76</v>
      </c>
      <c r="F72" s="117">
        <v>336.9</v>
      </c>
      <c r="G72" s="228">
        <v>41529</v>
      </c>
      <c r="H72"/>
    </row>
    <row r="73" spans="1:8" ht="12.75">
      <c r="A73" s="228">
        <v>41533</v>
      </c>
      <c r="B73" s="117" t="s">
        <v>177</v>
      </c>
      <c r="C73" s="117">
        <v>16.58</v>
      </c>
      <c r="D73" s="226">
        <v>70</v>
      </c>
      <c r="E73" s="117">
        <v>11.6</v>
      </c>
      <c r="F73" s="117">
        <v>264.99</v>
      </c>
      <c r="G73" s="228">
        <v>41533</v>
      </c>
      <c r="H73"/>
    </row>
    <row r="74" spans="1:12" ht="12.75">
      <c r="A74" s="228">
        <v>41534</v>
      </c>
      <c r="B74" s="117" t="s">
        <v>189</v>
      </c>
      <c r="C74" s="117">
        <v>8.6</v>
      </c>
      <c r="D74" s="226">
        <v>70</v>
      </c>
      <c r="E74" s="117">
        <v>6.02</v>
      </c>
      <c r="F74" s="252">
        <v>137.4</v>
      </c>
      <c r="G74" s="228">
        <v>41534</v>
      </c>
      <c r="K74"/>
      <c r="L74"/>
    </row>
    <row r="75" spans="1:12" ht="12.75">
      <c r="A75" s="228">
        <v>41545</v>
      </c>
      <c r="B75" s="117" t="s">
        <v>189</v>
      </c>
      <c r="C75" s="117">
        <v>6.05</v>
      </c>
      <c r="D75" s="226">
        <v>70</v>
      </c>
      <c r="E75" s="117">
        <v>4.235</v>
      </c>
      <c r="F75" s="252">
        <v>96.67</v>
      </c>
      <c r="G75" s="228">
        <v>41546</v>
      </c>
      <c r="K75"/>
      <c r="L75"/>
    </row>
    <row r="76" spans="1:12" ht="12.75">
      <c r="A76" s="228">
        <v>41546</v>
      </c>
      <c r="B76" s="117" t="s">
        <v>189</v>
      </c>
      <c r="C76" s="117"/>
      <c r="D76" s="226">
        <v>70</v>
      </c>
      <c r="E76" s="117"/>
      <c r="H76" s="226">
        <v>36.62</v>
      </c>
      <c r="I76" s="253">
        <v>836</v>
      </c>
      <c r="J76" s="228">
        <v>41546</v>
      </c>
      <c r="K76" s="237"/>
      <c r="L76"/>
    </row>
    <row r="77" spans="1:12" ht="12.75">
      <c r="A77" s="228">
        <v>41551</v>
      </c>
      <c r="B77" s="117" t="s">
        <v>189</v>
      </c>
      <c r="C77" s="117">
        <v>30.5</v>
      </c>
      <c r="D77" s="226">
        <v>70</v>
      </c>
      <c r="E77" s="117">
        <v>21.35</v>
      </c>
      <c r="F77" s="253">
        <v>487.4</v>
      </c>
      <c r="G77" s="228">
        <v>41563</v>
      </c>
      <c r="K77"/>
      <c r="L77"/>
    </row>
    <row r="78" spans="1:12" ht="12.75">
      <c r="A78" s="228">
        <v>41561</v>
      </c>
      <c r="B78" s="117" t="s">
        <v>189</v>
      </c>
      <c r="C78" s="117">
        <v>8.78</v>
      </c>
      <c r="D78" s="226">
        <v>70</v>
      </c>
      <c r="E78" s="117">
        <v>6.15</v>
      </c>
      <c r="F78" s="253">
        <v>140.35</v>
      </c>
      <c r="G78" s="131">
        <v>41563</v>
      </c>
      <c r="K78"/>
      <c r="L78"/>
    </row>
    <row r="79" spans="1:12" ht="12.75">
      <c r="A79" s="131">
        <v>41563</v>
      </c>
      <c r="B79" s="254" t="s">
        <v>189</v>
      </c>
      <c r="C79" s="117"/>
      <c r="D79" s="226">
        <v>70</v>
      </c>
      <c r="E79" s="117"/>
      <c r="H79" s="226">
        <v>27.5</v>
      </c>
      <c r="I79" s="253">
        <v>627.4</v>
      </c>
      <c r="J79" s="131">
        <v>41563</v>
      </c>
      <c r="K79" s="237" t="s">
        <v>121</v>
      </c>
      <c r="L79"/>
    </row>
    <row r="80" spans="1:12" ht="12.75">
      <c r="A80" s="228">
        <v>41564</v>
      </c>
      <c r="B80" s="117" t="s">
        <v>270</v>
      </c>
      <c r="C80" s="117"/>
      <c r="E80" s="117"/>
      <c r="F80" s="255"/>
      <c r="K80" s="237" t="s">
        <v>271</v>
      </c>
      <c r="L80"/>
    </row>
    <row r="83" spans="1:9" ht="12.75">
      <c r="A83" s="230"/>
      <c r="B83" s="231"/>
      <c r="C83" s="231"/>
      <c r="D83" s="231"/>
      <c r="E83" s="231"/>
      <c r="F83" s="231"/>
      <c r="G83" s="231"/>
      <c r="H83" s="231"/>
      <c r="I83" s="23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pane ySplit="2" topLeftCell="A81" activePane="bottomLeft" state="frozen"/>
      <selection pane="topLeft" activeCell="A1" sqref="A1"/>
      <selection pane="bottomLeft" activeCell="D112" sqref="D112"/>
    </sheetView>
  </sheetViews>
  <sheetFormatPr defaultColWidth="9.140625" defaultRowHeight="12.75"/>
  <cols>
    <col min="1" max="1" width="10.421875" style="14" customWidth="1"/>
    <col min="2" max="2" width="6.140625" style="15" customWidth="1"/>
    <col min="3" max="3" width="10.421875" style="22" bestFit="1" customWidth="1"/>
    <col min="4" max="4" width="9.00390625" style="16" bestFit="1" customWidth="1"/>
    <col min="5" max="5" width="7.57421875" style="26" bestFit="1" customWidth="1"/>
    <col min="6" max="6" width="7.57421875" style="26" customWidth="1"/>
    <col min="7" max="7" width="9.140625" style="16" customWidth="1"/>
    <col min="8" max="8" width="10.00390625" style="22" bestFit="1" customWidth="1"/>
    <col min="9" max="9" width="8.7109375" style="16" bestFit="1" customWidth="1"/>
    <col min="10" max="10" width="8.7109375" style="16" customWidth="1"/>
    <col min="11" max="11" width="7.421875" style="22" customWidth="1"/>
    <col min="12" max="12" width="11.8515625" style="26" bestFit="1" customWidth="1"/>
    <col min="13" max="13" width="7.7109375" style="26" customWidth="1"/>
    <col min="14" max="14" width="9.57421875" style="16" bestFit="1" customWidth="1"/>
    <col min="15" max="15" width="9.421875" style="22" bestFit="1" customWidth="1"/>
    <col min="16" max="16" width="9.140625" style="16" bestFit="1" customWidth="1"/>
    <col min="17" max="17" width="7.28125" style="16" customWidth="1"/>
    <col min="18" max="18" width="22.7109375" style="16" customWidth="1"/>
    <col min="19" max="16384" width="9.140625" style="16" customWidth="1"/>
  </cols>
  <sheetData>
    <row r="1" spans="1:19" ht="12.75">
      <c r="A1" s="4" t="s">
        <v>44</v>
      </c>
      <c r="B1" s="3" t="s">
        <v>99</v>
      </c>
      <c r="C1" s="5" t="s">
        <v>50</v>
      </c>
      <c r="D1" s="5" t="s">
        <v>51</v>
      </c>
      <c r="E1" s="30" t="s">
        <v>139</v>
      </c>
      <c r="F1" s="30" t="s">
        <v>102</v>
      </c>
      <c r="G1" s="10" t="s">
        <v>103</v>
      </c>
      <c r="H1" s="5" t="s">
        <v>51</v>
      </c>
      <c r="I1" s="9" t="s">
        <v>134</v>
      </c>
      <c r="J1" s="9" t="s">
        <v>102</v>
      </c>
      <c r="K1" s="5" t="s">
        <v>51</v>
      </c>
      <c r="L1" s="12" t="s">
        <v>134</v>
      </c>
      <c r="M1" s="12" t="s">
        <v>102</v>
      </c>
      <c r="N1" s="5" t="s">
        <v>104</v>
      </c>
      <c r="O1" s="5" t="s">
        <v>51</v>
      </c>
      <c r="P1" s="5" t="s">
        <v>134</v>
      </c>
      <c r="Q1" s="5" t="s">
        <v>102</v>
      </c>
      <c r="R1" s="3" t="s">
        <v>53</v>
      </c>
      <c r="S1" s="2"/>
    </row>
    <row r="2" spans="1:19" ht="13.5" thickBot="1">
      <c r="A2" s="7"/>
      <c r="B2" s="6" t="s">
        <v>100</v>
      </c>
      <c r="C2" s="8" t="s">
        <v>54</v>
      </c>
      <c r="D2" s="8" t="s">
        <v>141</v>
      </c>
      <c r="E2" s="13" t="s">
        <v>140</v>
      </c>
      <c r="F2" s="13" t="s">
        <v>78</v>
      </c>
      <c r="G2" s="7" t="s">
        <v>78</v>
      </c>
      <c r="H2" s="8" t="s">
        <v>133</v>
      </c>
      <c r="I2" s="8" t="s">
        <v>135</v>
      </c>
      <c r="J2" s="8" t="s">
        <v>78</v>
      </c>
      <c r="K2" s="8" t="s">
        <v>52</v>
      </c>
      <c r="L2" s="13" t="s">
        <v>136</v>
      </c>
      <c r="M2" s="13" t="s">
        <v>78</v>
      </c>
      <c r="N2" s="8" t="s">
        <v>78</v>
      </c>
      <c r="O2" s="8" t="s">
        <v>137</v>
      </c>
      <c r="P2" s="8" t="s">
        <v>138</v>
      </c>
      <c r="Q2" s="8" t="s">
        <v>78</v>
      </c>
      <c r="R2" s="6"/>
      <c r="S2" s="2"/>
    </row>
    <row r="3" spans="1:18" ht="12.75">
      <c r="A3" s="14">
        <v>35799</v>
      </c>
      <c r="B3" s="15"/>
      <c r="C3">
        <v>12.6</v>
      </c>
      <c r="D3">
        <v>12.6</v>
      </c>
      <c r="H3">
        <v>12.6</v>
      </c>
      <c r="K3">
        <v>12.6</v>
      </c>
      <c r="O3">
        <v>12.6</v>
      </c>
      <c r="R3" t="s">
        <v>56</v>
      </c>
    </row>
    <row r="4" spans="1:18" ht="12.75">
      <c r="A4" s="14">
        <v>35800</v>
      </c>
      <c r="B4" s="15"/>
      <c r="C4">
        <v>1.8</v>
      </c>
      <c r="D4">
        <v>1.8</v>
      </c>
      <c r="H4">
        <v>1.8</v>
      </c>
      <c r="K4">
        <v>1.8</v>
      </c>
      <c r="O4">
        <v>1.8</v>
      </c>
      <c r="R4" t="s">
        <v>56</v>
      </c>
    </row>
    <row r="5" spans="1:18" ht="12.75">
      <c r="A5" s="14">
        <v>35809</v>
      </c>
      <c r="B5" s="15"/>
      <c r="C5">
        <v>0.2</v>
      </c>
      <c r="D5">
        <v>0.2</v>
      </c>
      <c r="H5">
        <v>0.2</v>
      </c>
      <c r="K5">
        <v>0.2</v>
      </c>
      <c r="O5">
        <v>0.2</v>
      </c>
      <c r="R5" t="s">
        <v>56</v>
      </c>
    </row>
    <row r="6" spans="1:18" ht="12.75">
      <c r="A6" s="14">
        <v>35811</v>
      </c>
      <c r="B6" s="15"/>
      <c r="C6">
        <v>1.6</v>
      </c>
      <c r="D6">
        <v>1.6</v>
      </c>
      <c r="H6">
        <v>1.6</v>
      </c>
      <c r="K6">
        <v>1.6</v>
      </c>
      <c r="O6">
        <v>1.6</v>
      </c>
      <c r="R6" t="s">
        <v>56</v>
      </c>
    </row>
    <row r="7" spans="1:18" ht="12.75">
      <c r="A7" s="14">
        <v>35813</v>
      </c>
      <c r="B7" s="15"/>
      <c r="C7">
        <v>1.3</v>
      </c>
      <c r="D7">
        <v>1.3</v>
      </c>
      <c r="H7">
        <v>1.3</v>
      </c>
      <c r="K7">
        <v>1.3</v>
      </c>
      <c r="O7">
        <v>1.3</v>
      </c>
      <c r="R7" t="s">
        <v>56</v>
      </c>
    </row>
    <row r="8" spans="1:18" ht="12.75">
      <c r="A8" s="14">
        <v>35826</v>
      </c>
      <c r="B8" s="15"/>
      <c r="C8">
        <v>10.7</v>
      </c>
      <c r="D8">
        <v>10.7</v>
      </c>
      <c r="H8">
        <v>10.7</v>
      </c>
      <c r="K8">
        <v>10.7</v>
      </c>
      <c r="O8">
        <v>10.7</v>
      </c>
      <c r="R8" t="s">
        <v>56</v>
      </c>
    </row>
    <row r="9" spans="1:18" ht="12.75">
      <c r="A9" s="14">
        <v>35827</v>
      </c>
      <c r="B9" s="15"/>
      <c r="C9">
        <v>4.7</v>
      </c>
      <c r="D9">
        <v>4.7</v>
      </c>
      <c r="H9">
        <v>4.7</v>
      </c>
      <c r="K9">
        <v>4.7</v>
      </c>
      <c r="O9">
        <v>4.7</v>
      </c>
      <c r="R9" t="s">
        <v>56</v>
      </c>
    </row>
    <row r="10" spans="1:18" ht="12.75">
      <c r="A10" s="14">
        <v>35835</v>
      </c>
      <c r="B10" s="15"/>
      <c r="C10">
        <v>8</v>
      </c>
      <c r="D10">
        <v>8</v>
      </c>
      <c r="H10">
        <v>8</v>
      </c>
      <c r="K10">
        <v>8</v>
      </c>
      <c r="O10">
        <v>8</v>
      </c>
      <c r="R10" t="s">
        <v>56</v>
      </c>
    </row>
    <row r="11" spans="1:18" ht="12.75">
      <c r="A11" s="14">
        <v>35836</v>
      </c>
      <c r="C11">
        <v>0.3</v>
      </c>
      <c r="D11">
        <v>0.3</v>
      </c>
      <c r="H11">
        <v>0.3</v>
      </c>
      <c r="K11">
        <v>0.3</v>
      </c>
      <c r="O11">
        <v>0.3</v>
      </c>
      <c r="R11" t="s">
        <v>56</v>
      </c>
    </row>
    <row r="12" spans="1:18" ht="12.75">
      <c r="A12" s="14">
        <v>35841</v>
      </c>
      <c r="C12">
        <v>1.2</v>
      </c>
      <c r="D12">
        <v>1.2</v>
      </c>
      <c r="H12">
        <v>1.2</v>
      </c>
      <c r="K12">
        <v>1.2</v>
      </c>
      <c r="O12">
        <v>1.2</v>
      </c>
      <c r="R12" t="s">
        <v>56</v>
      </c>
    </row>
    <row r="13" spans="1:18" ht="12.75">
      <c r="A13" s="14">
        <v>35842</v>
      </c>
      <c r="C13">
        <v>1.6</v>
      </c>
      <c r="D13">
        <v>1.6</v>
      </c>
      <c r="H13">
        <v>1.6</v>
      </c>
      <c r="K13">
        <v>1.6</v>
      </c>
      <c r="O13">
        <v>1.6</v>
      </c>
      <c r="R13" t="s">
        <v>56</v>
      </c>
    </row>
    <row r="14" spans="1:18" ht="12.75">
      <c r="A14" s="14">
        <v>35847</v>
      </c>
      <c r="C14">
        <v>1.2</v>
      </c>
      <c r="D14">
        <v>1.2</v>
      </c>
      <c r="H14">
        <v>1.2</v>
      </c>
      <c r="K14">
        <v>1.2</v>
      </c>
      <c r="O14">
        <v>1.2</v>
      </c>
      <c r="R14" t="s">
        <v>56</v>
      </c>
    </row>
    <row r="15" spans="1:18" ht="12.75">
      <c r="A15" s="14">
        <v>35860</v>
      </c>
      <c r="C15">
        <v>15.6</v>
      </c>
      <c r="D15">
        <v>15.6</v>
      </c>
      <c r="H15">
        <v>15.6</v>
      </c>
      <c r="K15">
        <v>15.6</v>
      </c>
      <c r="O15">
        <v>15.6</v>
      </c>
      <c r="R15" t="s">
        <v>56</v>
      </c>
    </row>
    <row r="16" spans="1:18" ht="12.75">
      <c r="A16" s="14">
        <v>35861</v>
      </c>
      <c r="C16">
        <v>5.1</v>
      </c>
      <c r="D16">
        <v>5.1</v>
      </c>
      <c r="H16">
        <v>5.1</v>
      </c>
      <c r="K16">
        <v>5.1</v>
      </c>
      <c r="O16">
        <v>5.1</v>
      </c>
      <c r="R16" t="s">
        <v>56</v>
      </c>
    </row>
    <row r="17" spans="1:18" ht="12.75">
      <c r="A17" s="14">
        <v>35865</v>
      </c>
      <c r="C17">
        <v>1</v>
      </c>
      <c r="D17">
        <v>1</v>
      </c>
      <c r="H17">
        <v>1</v>
      </c>
      <c r="K17">
        <v>1</v>
      </c>
      <c r="O17">
        <v>1</v>
      </c>
      <c r="R17" t="s">
        <v>56</v>
      </c>
    </row>
    <row r="18" spans="1:18" ht="12.75">
      <c r="A18" s="14">
        <v>35870</v>
      </c>
      <c r="C18">
        <v>3.2</v>
      </c>
      <c r="D18">
        <v>3.2</v>
      </c>
      <c r="H18">
        <v>3.2</v>
      </c>
      <c r="K18">
        <v>3.2</v>
      </c>
      <c r="O18">
        <v>3.2</v>
      </c>
      <c r="R18" t="s">
        <v>56</v>
      </c>
    </row>
    <row r="19" spans="1:18" ht="12.75">
      <c r="A19" s="14">
        <v>35871</v>
      </c>
      <c r="C19">
        <v>13.4</v>
      </c>
      <c r="D19">
        <v>13.4</v>
      </c>
      <c r="H19">
        <v>13.4</v>
      </c>
      <c r="K19">
        <v>13.4</v>
      </c>
      <c r="O19">
        <v>13.4</v>
      </c>
      <c r="R19" t="s">
        <v>56</v>
      </c>
    </row>
    <row r="20" spans="1:18" ht="12.75">
      <c r="A20" s="14">
        <v>35873</v>
      </c>
      <c r="C20">
        <v>0.5</v>
      </c>
      <c r="D20">
        <v>0.5</v>
      </c>
      <c r="H20">
        <v>0.5</v>
      </c>
      <c r="K20">
        <v>0.5</v>
      </c>
      <c r="O20">
        <v>0.5</v>
      </c>
      <c r="R20" t="s">
        <v>56</v>
      </c>
    </row>
    <row r="21" spans="1:18" ht="12.75">
      <c r="A21" s="14">
        <v>35881</v>
      </c>
      <c r="C21">
        <v>9.1</v>
      </c>
      <c r="D21">
        <v>9.1</v>
      </c>
      <c r="H21">
        <v>9.1</v>
      </c>
      <c r="K21">
        <v>9.1</v>
      </c>
      <c r="O21">
        <v>9.1</v>
      </c>
      <c r="R21" t="s">
        <v>56</v>
      </c>
    </row>
    <row r="22" spans="1:18" ht="12.75">
      <c r="A22" s="14">
        <v>35884</v>
      </c>
      <c r="C22">
        <v>13.4</v>
      </c>
      <c r="D22">
        <v>13.4</v>
      </c>
      <c r="H22">
        <v>13.4</v>
      </c>
      <c r="K22">
        <v>13.4</v>
      </c>
      <c r="O22">
        <v>13.4</v>
      </c>
      <c r="R22" t="s">
        <v>56</v>
      </c>
    </row>
    <row r="23" spans="1:18" ht="12.75">
      <c r="A23" s="14">
        <v>35885</v>
      </c>
      <c r="C23">
        <v>6.9</v>
      </c>
      <c r="D23">
        <v>6.9</v>
      </c>
      <c r="H23">
        <v>6.9</v>
      </c>
      <c r="K23">
        <v>6.9</v>
      </c>
      <c r="O23">
        <v>6.9</v>
      </c>
      <c r="R23" t="s">
        <v>56</v>
      </c>
    </row>
    <row r="24" spans="1:18" ht="12.75">
      <c r="A24" s="14">
        <v>35887</v>
      </c>
      <c r="C24">
        <v>1.3</v>
      </c>
      <c r="D24">
        <v>1.3</v>
      </c>
      <c r="H24">
        <v>1.3</v>
      </c>
      <c r="K24">
        <v>1.3</v>
      </c>
      <c r="O24">
        <v>1.3</v>
      </c>
      <c r="R24" t="s">
        <v>56</v>
      </c>
    </row>
    <row r="25" spans="1:18" ht="12.75">
      <c r="A25" s="14">
        <v>35888</v>
      </c>
      <c r="C25">
        <v>14.7</v>
      </c>
      <c r="D25">
        <v>14.7</v>
      </c>
      <c r="H25">
        <v>14.7</v>
      </c>
      <c r="K25">
        <v>14.7</v>
      </c>
      <c r="O25">
        <v>14.7</v>
      </c>
      <c r="R25" t="s">
        <v>56</v>
      </c>
    </row>
    <row r="26" spans="1:18" ht="12.75">
      <c r="A26" s="14">
        <v>35892</v>
      </c>
      <c r="C26">
        <v>1.6</v>
      </c>
      <c r="D26">
        <v>1.6</v>
      </c>
      <c r="H26">
        <v>1.6</v>
      </c>
      <c r="K26">
        <v>1.6</v>
      </c>
      <c r="O26">
        <v>1.6</v>
      </c>
      <c r="R26" t="s">
        <v>56</v>
      </c>
    </row>
    <row r="27" spans="1:18" ht="12.75">
      <c r="A27" s="14">
        <v>35903</v>
      </c>
      <c r="C27">
        <v>1.6</v>
      </c>
      <c r="D27">
        <v>1.6</v>
      </c>
      <c r="H27">
        <v>1.6</v>
      </c>
      <c r="K27">
        <v>1.6</v>
      </c>
      <c r="O27">
        <v>1.6</v>
      </c>
      <c r="R27" t="s">
        <v>56</v>
      </c>
    </row>
    <row r="28" spans="1:18" ht="12.75">
      <c r="A28" s="14">
        <v>35904</v>
      </c>
      <c r="C28">
        <v>0.2</v>
      </c>
      <c r="D28">
        <v>0.2</v>
      </c>
      <c r="H28">
        <v>0.2</v>
      </c>
      <c r="K28">
        <v>0.2</v>
      </c>
      <c r="O28">
        <v>0.2</v>
      </c>
      <c r="R28" t="s">
        <v>56</v>
      </c>
    </row>
    <row r="29" spans="1:18" ht="12.75">
      <c r="A29" s="14">
        <v>35912</v>
      </c>
      <c r="C29">
        <v>10</v>
      </c>
      <c r="D29">
        <v>10</v>
      </c>
      <c r="H29">
        <v>10</v>
      </c>
      <c r="K29">
        <v>10</v>
      </c>
      <c r="O29">
        <v>10</v>
      </c>
      <c r="R29" t="s">
        <v>56</v>
      </c>
    </row>
    <row r="30" spans="1:18" ht="12.75">
      <c r="A30" s="14">
        <v>35913</v>
      </c>
      <c r="C30">
        <v>8.5</v>
      </c>
      <c r="D30">
        <v>8.5</v>
      </c>
      <c r="H30">
        <v>8.5</v>
      </c>
      <c r="K30">
        <v>8.5</v>
      </c>
      <c r="O30">
        <v>8.5</v>
      </c>
      <c r="R30" t="s">
        <v>56</v>
      </c>
    </row>
    <row r="31" spans="1:18" ht="12.75">
      <c r="A31" s="14">
        <v>35914</v>
      </c>
      <c r="C31">
        <v>8.4</v>
      </c>
      <c r="D31">
        <v>8.4</v>
      </c>
      <c r="H31">
        <v>8.4</v>
      </c>
      <c r="K31">
        <v>8.4</v>
      </c>
      <c r="O31">
        <v>8.4</v>
      </c>
      <c r="R31" t="s">
        <v>56</v>
      </c>
    </row>
    <row r="32" spans="1:18" ht="12.75">
      <c r="A32" s="14">
        <v>35915</v>
      </c>
      <c r="C32">
        <v>1.3</v>
      </c>
      <c r="D32">
        <v>1.3</v>
      </c>
      <c r="H32">
        <v>1.3</v>
      </c>
      <c r="K32">
        <v>1.3</v>
      </c>
      <c r="O32">
        <v>1.3</v>
      </c>
      <c r="R32" t="s">
        <v>56</v>
      </c>
    </row>
    <row r="33" spans="1:18" ht="12.75">
      <c r="A33" s="14">
        <v>35920</v>
      </c>
      <c r="C33">
        <v>4.2</v>
      </c>
      <c r="D33">
        <v>4.2</v>
      </c>
      <c r="H33">
        <v>4.2</v>
      </c>
      <c r="K33">
        <v>4.2</v>
      </c>
      <c r="O33">
        <v>4.2</v>
      </c>
      <c r="R33" t="s">
        <v>56</v>
      </c>
    </row>
    <row r="34" spans="1:18" ht="12.75">
      <c r="A34" s="14">
        <v>35922</v>
      </c>
      <c r="C34">
        <v>0.2</v>
      </c>
      <c r="D34">
        <v>0.2</v>
      </c>
      <c r="H34">
        <v>0.2</v>
      </c>
      <c r="K34">
        <v>0.2</v>
      </c>
      <c r="O34">
        <v>0.2</v>
      </c>
      <c r="R34" t="s">
        <v>56</v>
      </c>
    </row>
    <row r="35" spans="1:18" ht="12.75">
      <c r="A35" s="14">
        <v>35923</v>
      </c>
      <c r="C35">
        <v>0</v>
      </c>
      <c r="D35">
        <v>0</v>
      </c>
      <c r="H35">
        <v>0</v>
      </c>
      <c r="K35">
        <v>0</v>
      </c>
      <c r="O35">
        <v>0</v>
      </c>
      <c r="R35" t="s">
        <v>56</v>
      </c>
    </row>
    <row r="36" spans="1:18" ht="12.75">
      <c r="A36" s="14">
        <v>35926</v>
      </c>
      <c r="C36">
        <v>0.3</v>
      </c>
      <c r="D36">
        <v>0.3</v>
      </c>
      <c r="H36">
        <v>0.3</v>
      </c>
      <c r="K36">
        <v>0.3</v>
      </c>
      <c r="O36">
        <v>0.3</v>
      </c>
      <c r="R36" t="s">
        <v>56</v>
      </c>
    </row>
    <row r="37" spans="1:18" ht="12.75">
      <c r="A37" s="14">
        <v>35927</v>
      </c>
      <c r="C37">
        <v>0</v>
      </c>
      <c r="D37">
        <v>0</v>
      </c>
      <c r="H37">
        <v>0</v>
      </c>
      <c r="K37">
        <v>0</v>
      </c>
      <c r="O37">
        <v>0</v>
      </c>
      <c r="R37" t="s">
        <v>56</v>
      </c>
    </row>
    <row r="38" spans="1:18" ht="12.75">
      <c r="A38" s="14">
        <v>35930</v>
      </c>
      <c r="B38" s="14"/>
      <c r="C38" s="22">
        <v>5.3</v>
      </c>
      <c r="D38" s="22">
        <v>5.3</v>
      </c>
      <c r="G38" s="14"/>
      <c r="H38" s="22">
        <v>5.3</v>
      </c>
      <c r="K38" s="22">
        <v>5.3</v>
      </c>
      <c r="O38" s="22">
        <v>5.3</v>
      </c>
      <c r="Q38" s="26"/>
      <c r="R38" t="s">
        <v>56</v>
      </c>
    </row>
    <row r="39" spans="1:18" ht="12.75">
      <c r="A39" s="14">
        <v>35937</v>
      </c>
      <c r="B39" s="14"/>
      <c r="C39" s="22">
        <v>0.5</v>
      </c>
      <c r="D39" s="22">
        <v>0.5</v>
      </c>
      <c r="G39" s="14"/>
      <c r="H39" s="22">
        <v>0.5</v>
      </c>
      <c r="K39" s="22">
        <v>0.5</v>
      </c>
      <c r="O39" s="22">
        <v>0.5</v>
      </c>
      <c r="Q39" s="26"/>
      <c r="R39" t="s">
        <v>56</v>
      </c>
    </row>
    <row r="40" spans="1:18" ht="12.75">
      <c r="A40" s="14">
        <v>35938</v>
      </c>
      <c r="B40" s="14"/>
      <c r="C40" s="22">
        <v>0.8</v>
      </c>
      <c r="D40" s="22">
        <v>0.8</v>
      </c>
      <c r="G40" s="14"/>
      <c r="H40" s="22">
        <v>0.8</v>
      </c>
      <c r="K40" s="22">
        <v>0.8</v>
      </c>
      <c r="O40" s="22">
        <v>0.8</v>
      </c>
      <c r="Q40" s="26"/>
      <c r="R40" t="s">
        <v>56</v>
      </c>
    </row>
    <row r="41" spans="1:18" ht="12.75">
      <c r="A41" s="132">
        <v>35944</v>
      </c>
      <c r="B41" s="132"/>
      <c r="C41" s="113">
        <v>3.73</v>
      </c>
      <c r="D41" s="112">
        <v>3.7</v>
      </c>
      <c r="E41" s="114">
        <v>82</v>
      </c>
      <c r="F41" s="114">
        <v>100</v>
      </c>
      <c r="G41" s="133">
        <v>35946</v>
      </c>
      <c r="H41" s="113">
        <v>2.59</v>
      </c>
      <c r="I41" s="114">
        <f>E41*0.7</f>
        <v>57.4</v>
      </c>
      <c r="J41" s="114">
        <v>70</v>
      </c>
      <c r="K41" s="113"/>
      <c r="L41" s="114"/>
      <c r="M41" s="114"/>
      <c r="N41" s="112"/>
      <c r="O41" s="113"/>
      <c r="P41" s="112"/>
      <c r="Q41" s="114"/>
      <c r="R41" s="112"/>
    </row>
    <row r="42" spans="1:17" ht="12.75">
      <c r="A42" s="14">
        <v>35945</v>
      </c>
      <c r="B42" s="14"/>
      <c r="G42" s="14"/>
      <c r="I42" s="26"/>
      <c r="J42" s="26"/>
      <c r="Q42" s="26"/>
    </row>
    <row r="43" spans="1:17" ht="12.75">
      <c r="A43" s="14">
        <v>35950</v>
      </c>
      <c r="B43" s="14"/>
      <c r="C43" s="22">
        <v>0.32</v>
      </c>
      <c r="D43" s="22"/>
      <c r="I43" s="26"/>
      <c r="J43" s="26"/>
      <c r="Q43" s="26"/>
    </row>
    <row r="44" spans="1:17" ht="12.75">
      <c r="A44" s="14">
        <v>35952</v>
      </c>
      <c r="B44" s="14"/>
      <c r="D44" s="22"/>
      <c r="G44" s="14"/>
      <c r="I44" s="26"/>
      <c r="J44" s="26"/>
      <c r="K44" s="22">
        <f>L44/22.1197</f>
        <v>7.866291134147389</v>
      </c>
      <c r="L44" s="26">
        <v>174</v>
      </c>
      <c r="M44" s="26">
        <v>100</v>
      </c>
      <c r="N44" s="14">
        <v>35952</v>
      </c>
      <c r="O44" s="22">
        <f>K44*0.7</f>
        <v>5.506403793903171</v>
      </c>
      <c r="P44" s="26">
        <v>139.2</v>
      </c>
      <c r="Q44" s="26">
        <v>70</v>
      </c>
    </row>
    <row r="45" spans="1:17" ht="12.75">
      <c r="A45" s="14">
        <v>35954</v>
      </c>
      <c r="B45" s="14"/>
      <c r="C45" s="22">
        <v>37</v>
      </c>
      <c r="D45" s="22">
        <v>37</v>
      </c>
      <c r="E45" s="26">
        <v>817.5663932346724</v>
      </c>
      <c r="F45" s="26">
        <v>100</v>
      </c>
      <c r="G45" s="14">
        <v>35954</v>
      </c>
      <c r="H45" s="22">
        <f aca="true" t="shared" si="0" ref="H45:H87">D45*0.7</f>
        <v>25.9</v>
      </c>
      <c r="I45" s="26">
        <f aca="true" t="shared" si="1" ref="I45:I87">E45*0.7</f>
        <v>572.2964752642706</v>
      </c>
      <c r="J45" s="26">
        <v>70</v>
      </c>
      <c r="K45" s="35"/>
      <c r="P45" s="26"/>
      <c r="Q45" s="26"/>
    </row>
    <row r="46" spans="1:17" ht="12.75">
      <c r="A46" s="14">
        <v>35957</v>
      </c>
      <c r="B46" s="14"/>
      <c r="C46" s="22">
        <v>3.15</v>
      </c>
      <c r="D46" s="22">
        <v>3.15</v>
      </c>
      <c r="E46" s="26">
        <v>69.60362536997886</v>
      </c>
      <c r="F46" s="26">
        <v>100</v>
      </c>
      <c r="G46" s="14">
        <v>35957</v>
      </c>
      <c r="H46" s="22">
        <f t="shared" si="0"/>
        <v>2.2049999999999996</v>
      </c>
      <c r="I46" s="26">
        <f t="shared" si="1"/>
        <v>48.7225377589852</v>
      </c>
      <c r="J46" s="26">
        <v>70</v>
      </c>
      <c r="K46" s="35"/>
      <c r="P46" s="26"/>
      <c r="Q46" s="26"/>
    </row>
    <row r="47" spans="1:17" ht="12.75">
      <c r="A47" s="14">
        <v>35967</v>
      </c>
      <c r="B47" s="14"/>
      <c r="C47" s="22">
        <v>8.85</v>
      </c>
      <c r="D47" s="22"/>
      <c r="G47" s="14"/>
      <c r="I47" s="26"/>
      <c r="J47" s="26"/>
      <c r="K47" s="35"/>
      <c r="P47" s="26"/>
      <c r="Q47" s="26"/>
    </row>
    <row r="48" spans="1:17" ht="12.75">
      <c r="A48" s="24">
        <v>35968</v>
      </c>
      <c r="B48" s="14"/>
      <c r="C48" s="22">
        <v>46.83</v>
      </c>
      <c r="D48" s="22">
        <v>55.68</v>
      </c>
      <c r="E48" s="26">
        <v>1176</v>
      </c>
      <c r="F48" s="26">
        <v>100</v>
      </c>
      <c r="G48" s="14">
        <v>35968</v>
      </c>
      <c r="H48" s="22">
        <f t="shared" si="0"/>
        <v>38.976</v>
      </c>
      <c r="I48" s="26">
        <f t="shared" si="1"/>
        <v>823.1999999999999</v>
      </c>
      <c r="J48" s="26">
        <v>70</v>
      </c>
      <c r="K48" s="36">
        <v>95.8</v>
      </c>
      <c r="L48" s="27">
        <v>2018.5666666666666</v>
      </c>
      <c r="M48" s="27">
        <v>100</v>
      </c>
      <c r="N48" s="24">
        <v>35968</v>
      </c>
      <c r="O48" s="22">
        <f>K48*0.7</f>
        <v>67.05999999999999</v>
      </c>
      <c r="P48" s="26">
        <v>1443.9</v>
      </c>
      <c r="Q48" s="27">
        <v>70</v>
      </c>
    </row>
    <row r="49" spans="1:17" ht="12.75">
      <c r="A49" s="24">
        <v>35969</v>
      </c>
      <c r="B49" s="14"/>
      <c r="C49" s="22">
        <v>17.58</v>
      </c>
      <c r="D49" s="22">
        <v>17.58</v>
      </c>
      <c r="E49" s="26">
        <v>371.7</v>
      </c>
      <c r="F49" s="26">
        <v>100</v>
      </c>
      <c r="G49" s="14">
        <v>35969</v>
      </c>
      <c r="H49" s="22">
        <f t="shared" si="0"/>
        <v>12.305999999999997</v>
      </c>
      <c r="I49" s="26">
        <f t="shared" si="1"/>
        <v>260.19</v>
      </c>
      <c r="J49" s="26">
        <v>70</v>
      </c>
      <c r="K49" s="36"/>
      <c r="P49" s="26"/>
      <c r="Q49" s="26"/>
    </row>
    <row r="50" spans="1:17" ht="12.75">
      <c r="A50" s="24">
        <v>35971</v>
      </c>
      <c r="B50" s="14"/>
      <c r="C50" s="22">
        <v>5.83</v>
      </c>
      <c r="D50" s="22">
        <v>5.83</v>
      </c>
      <c r="E50" s="26">
        <v>123.1</v>
      </c>
      <c r="F50" s="26">
        <v>100</v>
      </c>
      <c r="G50" s="14">
        <v>35974</v>
      </c>
      <c r="H50" s="22">
        <f t="shared" si="0"/>
        <v>4.0809999999999995</v>
      </c>
      <c r="I50" s="26">
        <f t="shared" si="1"/>
        <v>86.16999999999999</v>
      </c>
      <c r="J50" s="26">
        <v>70</v>
      </c>
      <c r="K50" s="36"/>
      <c r="P50" s="26"/>
      <c r="Q50" s="26"/>
    </row>
    <row r="51" spans="1:17" ht="12.75">
      <c r="A51" s="24">
        <v>35974</v>
      </c>
      <c r="B51" s="14"/>
      <c r="C51" s="22">
        <v>4.85</v>
      </c>
      <c r="D51" s="22">
        <v>4.85</v>
      </c>
      <c r="E51" s="26">
        <v>102.4</v>
      </c>
      <c r="F51" s="26">
        <v>100</v>
      </c>
      <c r="G51" s="14">
        <v>35975</v>
      </c>
      <c r="H51" s="22">
        <f t="shared" si="0"/>
        <v>3.3949999999999996</v>
      </c>
      <c r="I51" s="26">
        <f t="shared" si="1"/>
        <v>71.67999999999999</v>
      </c>
      <c r="J51" s="26">
        <v>70</v>
      </c>
      <c r="K51" s="36"/>
      <c r="P51" s="26"/>
      <c r="Q51" s="26"/>
    </row>
    <row r="52" spans="1:17" ht="12.75">
      <c r="A52" s="24">
        <v>35975</v>
      </c>
      <c r="B52" s="14"/>
      <c r="C52" s="22">
        <v>0.76</v>
      </c>
      <c r="D52" s="22"/>
      <c r="I52" s="26"/>
      <c r="J52" s="26"/>
      <c r="K52" s="36"/>
      <c r="P52" s="26"/>
      <c r="Q52" s="26"/>
    </row>
    <row r="53" spans="1:17" ht="12.75">
      <c r="A53" s="24">
        <v>35976</v>
      </c>
      <c r="B53" s="14"/>
      <c r="C53" s="22">
        <v>4.55</v>
      </c>
      <c r="D53" s="22">
        <v>5.4</v>
      </c>
      <c r="E53" s="26">
        <v>117.5</v>
      </c>
      <c r="F53" s="26">
        <v>100</v>
      </c>
      <c r="G53" s="14">
        <v>35976</v>
      </c>
      <c r="H53" s="22">
        <f t="shared" si="0"/>
        <v>3.78</v>
      </c>
      <c r="I53" s="26">
        <f t="shared" si="1"/>
        <v>82.25</v>
      </c>
      <c r="J53" s="26">
        <v>70</v>
      </c>
      <c r="K53" s="36"/>
      <c r="P53" s="26"/>
      <c r="Q53" s="26"/>
    </row>
    <row r="54" spans="1:17" ht="12.75">
      <c r="A54" s="24">
        <v>35978</v>
      </c>
      <c r="B54" s="14"/>
      <c r="C54" s="22">
        <v>8.44</v>
      </c>
      <c r="D54" s="22">
        <v>8.44</v>
      </c>
      <c r="E54" s="26">
        <v>186.6</v>
      </c>
      <c r="F54" s="26">
        <v>100</v>
      </c>
      <c r="G54" s="14">
        <v>35983</v>
      </c>
      <c r="H54" s="22">
        <f t="shared" si="0"/>
        <v>5.9079999999999995</v>
      </c>
      <c r="I54" s="26">
        <f t="shared" si="1"/>
        <v>130.61999999999998</v>
      </c>
      <c r="J54" s="26">
        <v>70</v>
      </c>
      <c r="K54" s="36"/>
      <c r="P54" s="26"/>
      <c r="Q54" s="26"/>
    </row>
    <row r="55" spans="1:17" ht="12.75">
      <c r="A55" s="24">
        <v>35985</v>
      </c>
      <c r="B55" s="14"/>
      <c r="C55" s="22">
        <v>3.6</v>
      </c>
      <c r="D55" s="22"/>
      <c r="G55" s="14"/>
      <c r="I55" s="26"/>
      <c r="J55" s="26"/>
      <c r="K55" s="36"/>
      <c r="P55" s="26"/>
      <c r="Q55" s="26"/>
    </row>
    <row r="56" spans="1:17" ht="12.75">
      <c r="A56" s="24">
        <v>35986</v>
      </c>
      <c r="B56" s="14"/>
      <c r="C56" s="22">
        <v>12.4</v>
      </c>
      <c r="D56" s="22">
        <v>16</v>
      </c>
      <c r="E56" s="26">
        <v>354</v>
      </c>
      <c r="F56" s="26">
        <v>100</v>
      </c>
      <c r="G56" s="14">
        <v>35986</v>
      </c>
      <c r="H56" s="22">
        <f t="shared" si="0"/>
        <v>11.2</v>
      </c>
      <c r="I56" s="26">
        <f t="shared" si="1"/>
        <v>247.79999999999998</v>
      </c>
      <c r="J56" s="26">
        <v>70</v>
      </c>
      <c r="K56" s="36"/>
      <c r="P56" s="26"/>
      <c r="Q56" s="26"/>
    </row>
    <row r="57" spans="1:17" ht="12.75">
      <c r="A57" s="24">
        <v>35987</v>
      </c>
      <c r="B57" s="14"/>
      <c r="C57" s="22">
        <v>2.7</v>
      </c>
      <c r="D57" s="22">
        <v>2.7</v>
      </c>
      <c r="E57" s="26">
        <v>59.660250317124735</v>
      </c>
      <c r="F57" s="26">
        <v>100</v>
      </c>
      <c r="G57" s="14">
        <v>35988</v>
      </c>
      <c r="H57" s="22">
        <f t="shared" si="0"/>
        <v>1.89</v>
      </c>
      <c r="I57" s="26">
        <f t="shared" si="1"/>
        <v>41.76217522198731</v>
      </c>
      <c r="J57" s="26">
        <v>70</v>
      </c>
      <c r="K57" s="35"/>
      <c r="P57" s="26"/>
      <c r="Q57" s="26"/>
    </row>
    <row r="58" spans="1:17" ht="12.75">
      <c r="A58" s="24">
        <v>35989</v>
      </c>
      <c r="B58" s="14"/>
      <c r="D58" s="22"/>
      <c r="G58" s="14"/>
      <c r="I58" s="26"/>
      <c r="J58" s="26"/>
      <c r="K58" s="36">
        <f>L58/22.1197</f>
        <v>61.206375613894714</v>
      </c>
      <c r="L58" s="27">
        <v>1353.866666666667</v>
      </c>
      <c r="M58" s="27">
        <v>100</v>
      </c>
      <c r="N58" s="24">
        <v>35989</v>
      </c>
      <c r="O58" s="22">
        <f>K58*0.7</f>
        <v>42.8444629297263</v>
      </c>
      <c r="P58" s="26">
        <v>936.8</v>
      </c>
      <c r="Q58" s="27">
        <v>70</v>
      </c>
    </row>
    <row r="59" spans="1:17" ht="12.75">
      <c r="A59" s="24">
        <v>35991</v>
      </c>
      <c r="B59" s="14"/>
      <c r="C59" s="22">
        <v>0.07</v>
      </c>
      <c r="D59" s="22"/>
      <c r="G59" s="14"/>
      <c r="I59" s="26"/>
      <c r="J59" s="26"/>
      <c r="K59" s="36"/>
      <c r="P59" s="26"/>
      <c r="Q59" s="26"/>
    </row>
    <row r="60" spans="1:17" ht="12.75">
      <c r="A60" s="24">
        <v>35998</v>
      </c>
      <c r="B60" s="14"/>
      <c r="C60" s="22">
        <v>2.41</v>
      </c>
      <c r="D60" s="22">
        <v>2.41</v>
      </c>
      <c r="E60" s="26">
        <v>53.25229750528542</v>
      </c>
      <c r="F60" s="26">
        <v>100</v>
      </c>
      <c r="G60" s="14">
        <v>35998</v>
      </c>
      <c r="H60" s="22">
        <f t="shared" si="0"/>
        <v>1.687</v>
      </c>
      <c r="I60" s="26">
        <f t="shared" si="1"/>
        <v>37.27660825369979</v>
      </c>
      <c r="J60" s="26">
        <v>70</v>
      </c>
      <c r="K60" s="36"/>
      <c r="P60" s="26"/>
      <c r="Q60" s="26"/>
    </row>
    <row r="61" spans="1:17" ht="12.75">
      <c r="A61" s="24">
        <v>35999</v>
      </c>
      <c r="B61" s="14"/>
      <c r="C61" s="22">
        <v>73.17</v>
      </c>
      <c r="D61" s="22">
        <v>73.17</v>
      </c>
      <c r="E61" s="26">
        <v>1618.5</v>
      </c>
      <c r="F61" s="26">
        <v>100</v>
      </c>
      <c r="G61" s="14">
        <v>35999</v>
      </c>
      <c r="H61" s="22">
        <f t="shared" si="0"/>
        <v>51.219</v>
      </c>
      <c r="I61" s="26">
        <f t="shared" si="1"/>
        <v>1132.9499999999998</v>
      </c>
      <c r="J61" s="26">
        <v>70</v>
      </c>
      <c r="K61" s="36"/>
      <c r="P61" s="26"/>
      <c r="Q61" s="26"/>
    </row>
    <row r="62" spans="1:17" ht="12.75">
      <c r="A62" s="24">
        <v>36000</v>
      </c>
      <c r="B62" s="14"/>
      <c r="C62" s="22">
        <v>3</v>
      </c>
      <c r="D62" s="22">
        <v>3</v>
      </c>
      <c r="E62" s="26">
        <v>66.4</v>
      </c>
      <c r="F62" s="26">
        <v>100</v>
      </c>
      <c r="G62" s="14">
        <v>36000</v>
      </c>
      <c r="H62" s="22">
        <f t="shared" si="0"/>
        <v>2.0999999999999996</v>
      </c>
      <c r="I62" s="26">
        <f t="shared" si="1"/>
        <v>46.480000000000004</v>
      </c>
      <c r="J62" s="26">
        <v>70</v>
      </c>
      <c r="K62" s="36"/>
      <c r="P62" s="26"/>
      <c r="Q62" s="26"/>
    </row>
    <row r="63" spans="1:17" ht="12.75">
      <c r="A63" s="24">
        <v>36001</v>
      </c>
      <c r="B63" s="14"/>
      <c r="C63" s="22">
        <v>8.63</v>
      </c>
      <c r="D63" s="22">
        <v>8.63</v>
      </c>
      <c r="E63" s="26">
        <v>191</v>
      </c>
      <c r="F63" s="26">
        <v>100</v>
      </c>
      <c r="G63" s="14">
        <v>36001</v>
      </c>
      <c r="H63" s="22">
        <f t="shared" si="0"/>
        <v>6.041</v>
      </c>
      <c r="I63" s="26">
        <f t="shared" si="1"/>
        <v>133.7</v>
      </c>
      <c r="J63" s="26">
        <v>70</v>
      </c>
      <c r="K63" s="36"/>
      <c r="P63" s="26"/>
      <c r="Q63" s="26"/>
    </row>
    <row r="64" spans="1:17" ht="12.75">
      <c r="A64" s="24">
        <v>36002</v>
      </c>
      <c r="B64" s="14"/>
      <c r="C64" s="22">
        <v>54</v>
      </c>
      <c r="D64" s="22">
        <v>54</v>
      </c>
      <c r="E64" s="26">
        <v>1194.5</v>
      </c>
      <c r="F64" s="26">
        <v>100</v>
      </c>
      <c r="G64" s="14">
        <v>36002</v>
      </c>
      <c r="H64" s="22">
        <f t="shared" si="0"/>
        <v>37.8</v>
      </c>
      <c r="I64" s="26">
        <f t="shared" si="1"/>
        <v>836.15</v>
      </c>
      <c r="J64" s="26">
        <v>70</v>
      </c>
      <c r="K64" s="36"/>
      <c r="P64" s="26"/>
      <c r="Q64" s="26"/>
    </row>
    <row r="65" spans="1:17" ht="12.75">
      <c r="A65" s="24">
        <v>36006</v>
      </c>
      <c r="B65" s="14"/>
      <c r="C65" s="22">
        <v>66.7</v>
      </c>
      <c r="D65" s="22">
        <v>66.7</v>
      </c>
      <c r="E65" s="26">
        <v>1473.8291467230447</v>
      </c>
      <c r="F65" s="26">
        <v>100</v>
      </c>
      <c r="G65" s="14">
        <v>36006</v>
      </c>
      <c r="H65" s="22">
        <f t="shared" si="0"/>
        <v>46.69</v>
      </c>
      <c r="I65" s="26">
        <f t="shared" si="1"/>
        <v>1031.6804027061312</v>
      </c>
      <c r="J65" s="26">
        <v>70</v>
      </c>
      <c r="K65" s="36"/>
      <c r="P65" s="26"/>
      <c r="Q65" s="26"/>
    </row>
    <row r="66" spans="1:17" ht="12.75">
      <c r="A66" s="24">
        <v>36007</v>
      </c>
      <c r="B66" s="14"/>
      <c r="C66" s="22">
        <v>0.7</v>
      </c>
      <c r="D66" s="22"/>
      <c r="G66" s="14"/>
      <c r="I66" s="26"/>
      <c r="J66" s="26"/>
      <c r="K66" s="36"/>
      <c r="P66" s="26"/>
      <c r="Q66" s="26"/>
    </row>
    <row r="67" spans="1:17" ht="12.75">
      <c r="A67" s="24">
        <v>36009</v>
      </c>
      <c r="B67" s="14"/>
      <c r="C67" s="22">
        <v>17.03</v>
      </c>
      <c r="D67" s="22"/>
      <c r="G67" s="14"/>
      <c r="I67" s="26"/>
      <c r="J67" s="26"/>
      <c r="K67" s="36"/>
      <c r="P67" s="26"/>
      <c r="Q67" s="26"/>
    </row>
    <row r="68" spans="1:17" ht="12.75">
      <c r="A68" s="24">
        <v>36010</v>
      </c>
      <c r="B68" s="14"/>
      <c r="C68" s="22">
        <v>19.25</v>
      </c>
      <c r="D68" s="22">
        <f>SUM(C66:C68)</f>
        <v>36.980000000000004</v>
      </c>
      <c r="E68" s="26">
        <v>818</v>
      </c>
      <c r="F68" s="26">
        <v>100</v>
      </c>
      <c r="G68" s="14">
        <v>36010</v>
      </c>
      <c r="H68" s="22">
        <f t="shared" si="0"/>
        <v>25.886000000000003</v>
      </c>
      <c r="I68" s="26">
        <f t="shared" si="1"/>
        <v>572.5999999999999</v>
      </c>
      <c r="J68" s="26">
        <v>70</v>
      </c>
      <c r="K68" s="35"/>
      <c r="P68" s="26"/>
      <c r="Q68" s="26"/>
    </row>
    <row r="69" spans="1:17" ht="12.75">
      <c r="A69" s="24">
        <v>36011</v>
      </c>
      <c r="B69" s="14"/>
      <c r="D69" s="22"/>
      <c r="G69" s="14"/>
      <c r="I69" s="26"/>
      <c r="J69" s="26"/>
      <c r="K69" s="36">
        <f>L69/22.1197</f>
        <v>98.89826715552199</v>
      </c>
      <c r="L69" s="26">
        <v>2187.6</v>
      </c>
      <c r="M69" s="26">
        <v>100</v>
      </c>
      <c r="N69" s="24">
        <v>36011</v>
      </c>
      <c r="O69" s="22">
        <f>K69*0.7</f>
        <v>69.2287870088654</v>
      </c>
      <c r="P69" s="26">
        <v>2165.5333333333333</v>
      </c>
      <c r="Q69" s="26">
        <v>70</v>
      </c>
    </row>
    <row r="70" spans="1:17" ht="12.75">
      <c r="A70" s="24">
        <v>36012</v>
      </c>
      <c r="B70" s="14"/>
      <c r="D70" s="22"/>
      <c r="G70" s="14"/>
      <c r="I70" s="26"/>
      <c r="J70" s="26"/>
      <c r="K70" s="36">
        <f>L70/22.1197</f>
        <v>46.298096267128386</v>
      </c>
      <c r="L70" s="27">
        <v>1024.1</v>
      </c>
      <c r="M70" s="27">
        <v>100</v>
      </c>
      <c r="N70" s="24">
        <v>36012</v>
      </c>
      <c r="O70" s="22">
        <f>K70*0.7</f>
        <v>32.40866738698987</v>
      </c>
      <c r="P70" s="26"/>
      <c r="Q70" s="26">
        <v>70</v>
      </c>
    </row>
    <row r="71" spans="1:17" ht="12.75">
      <c r="A71" s="24">
        <v>36014</v>
      </c>
      <c r="B71" s="14"/>
      <c r="C71" s="22">
        <v>2.05</v>
      </c>
      <c r="D71" s="22">
        <v>2.05</v>
      </c>
      <c r="E71" s="26">
        <v>45.29759746300211</v>
      </c>
      <c r="F71" s="26">
        <v>100</v>
      </c>
      <c r="G71" s="14">
        <v>36014</v>
      </c>
      <c r="H71" s="22">
        <f t="shared" si="0"/>
        <v>1.4349999999999998</v>
      </c>
      <c r="I71" s="26">
        <f t="shared" si="1"/>
        <v>31.708318224101475</v>
      </c>
      <c r="J71" s="26">
        <v>70</v>
      </c>
      <c r="K71" s="36">
        <f>L71/22.1197</f>
        <v>96.65592209659262</v>
      </c>
      <c r="L71" s="27">
        <v>2138</v>
      </c>
      <c r="M71" s="26">
        <v>100</v>
      </c>
      <c r="N71" s="24">
        <v>36014</v>
      </c>
      <c r="O71" s="22">
        <f>K71*0.7</f>
        <v>67.65914546761483</v>
      </c>
      <c r="P71" s="26">
        <v>1627.1333333333332</v>
      </c>
      <c r="Q71" s="26">
        <v>70</v>
      </c>
    </row>
    <row r="72" spans="1:17" ht="12.75">
      <c r="A72" s="24">
        <v>36015</v>
      </c>
      <c r="B72" s="14"/>
      <c r="C72" s="22">
        <v>4.15</v>
      </c>
      <c r="D72" s="22">
        <v>4.15</v>
      </c>
      <c r="E72" s="26">
        <v>91.8</v>
      </c>
      <c r="F72" s="26">
        <v>100</v>
      </c>
      <c r="G72" s="14">
        <v>36015</v>
      </c>
      <c r="H72" s="22">
        <f t="shared" si="0"/>
        <v>2.9050000000000002</v>
      </c>
      <c r="I72" s="26">
        <f t="shared" si="1"/>
        <v>64.25999999999999</v>
      </c>
      <c r="J72" s="26">
        <v>70</v>
      </c>
      <c r="K72" s="36"/>
      <c r="P72" s="26"/>
      <c r="Q72" s="26"/>
    </row>
    <row r="73" spans="1:17" ht="12.75">
      <c r="A73" s="24">
        <v>36017</v>
      </c>
      <c r="B73" s="14"/>
      <c r="C73" s="22">
        <v>0.43</v>
      </c>
      <c r="D73" s="22"/>
      <c r="G73" s="14"/>
      <c r="I73" s="26"/>
      <c r="J73" s="26"/>
      <c r="K73" s="36"/>
      <c r="P73" s="26"/>
      <c r="Q73" s="26"/>
    </row>
    <row r="74" spans="1:17" ht="12.75">
      <c r="A74" s="24">
        <v>36033</v>
      </c>
      <c r="B74" s="14"/>
      <c r="C74" s="22">
        <v>20.06</v>
      </c>
      <c r="D74" s="22">
        <v>20.06</v>
      </c>
      <c r="E74" s="26">
        <v>443.7</v>
      </c>
      <c r="F74" s="26">
        <v>100</v>
      </c>
      <c r="G74" s="14">
        <v>36034</v>
      </c>
      <c r="H74" s="22">
        <f t="shared" si="0"/>
        <v>14.041999999999998</v>
      </c>
      <c r="I74" s="26">
        <f t="shared" si="1"/>
        <v>310.59</v>
      </c>
      <c r="J74" s="26">
        <v>70</v>
      </c>
      <c r="K74" s="36"/>
      <c r="P74" s="26"/>
      <c r="Q74" s="26"/>
    </row>
    <row r="75" spans="1:17" ht="12.75">
      <c r="A75" s="24">
        <v>36034</v>
      </c>
      <c r="B75" s="14"/>
      <c r="C75" s="22">
        <v>1.7</v>
      </c>
      <c r="D75" s="22"/>
      <c r="G75" s="14"/>
      <c r="I75" s="26"/>
      <c r="J75" s="26"/>
      <c r="K75" s="36"/>
      <c r="Q75" s="26"/>
    </row>
    <row r="76" spans="1:17" ht="12.75">
      <c r="A76" s="24">
        <v>36035</v>
      </c>
      <c r="B76" s="14"/>
      <c r="C76" s="22">
        <v>3.2</v>
      </c>
      <c r="D76" s="22">
        <v>4.9</v>
      </c>
      <c r="E76" s="26">
        <v>108.4</v>
      </c>
      <c r="F76" s="26">
        <v>100</v>
      </c>
      <c r="G76" s="14">
        <v>36035</v>
      </c>
      <c r="H76" s="22">
        <f t="shared" si="0"/>
        <v>3.43</v>
      </c>
      <c r="I76" s="26">
        <f t="shared" si="1"/>
        <v>75.88</v>
      </c>
      <c r="J76" s="26">
        <v>70</v>
      </c>
      <c r="K76" s="35"/>
      <c r="Q76" s="26"/>
    </row>
    <row r="77" spans="1:17" ht="12.75">
      <c r="A77" s="24">
        <v>36050</v>
      </c>
      <c r="B77" s="14"/>
      <c r="D77" s="22"/>
      <c r="G77" s="14"/>
      <c r="I77" s="26"/>
      <c r="J77" s="26"/>
      <c r="K77" s="36">
        <v>31.6</v>
      </c>
      <c r="L77" s="27">
        <v>662.6</v>
      </c>
      <c r="M77" s="27">
        <v>100</v>
      </c>
      <c r="N77" s="24">
        <v>36050</v>
      </c>
      <c r="O77" s="22">
        <f>K77*0.7</f>
        <v>22.12</v>
      </c>
      <c r="P77" s="26">
        <v>498.5</v>
      </c>
      <c r="Q77" s="27">
        <v>70</v>
      </c>
    </row>
    <row r="78" spans="1:17" ht="12.75">
      <c r="A78" s="24">
        <v>36053</v>
      </c>
      <c r="B78" s="14"/>
      <c r="C78" s="22">
        <v>6.2</v>
      </c>
      <c r="D78" s="22">
        <v>6.2</v>
      </c>
      <c r="E78" s="26">
        <v>136.99761183932347</v>
      </c>
      <c r="F78" s="26">
        <v>100</v>
      </c>
      <c r="G78" s="14">
        <v>36053</v>
      </c>
      <c r="H78" s="22">
        <f t="shared" si="0"/>
        <v>4.34</v>
      </c>
      <c r="I78" s="26">
        <f t="shared" si="1"/>
        <v>95.89832828752643</v>
      </c>
      <c r="J78" s="26">
        <v>70</v>
      </c>
      <c r="K78" s="36"/>
      <c r="P78" s="26"/>
      <c r="Q78" s="26"/>
    </row>
    <row r="79" spans="1:17" ht="12.75">
      <c r="A79" s="24">
        <v>36058</v>
      </c>
      <c r="B79" s="14"/>
      <c r="C79" s="22">
        <v>19.8</v>
      </c>
      <c r="D79" s="22">
        <v>19.8</v>
      </c>
      <c r="E79" s="26">
        <v>437.6</v>
      </c>
      <c r="F79" s="26">
        <v>100</v>
      </c>
      <c r="G79" s="14">
        <v>36058</v>
      </c>
      <c r="H79" s="22">
        <f t="shared" si="0"/>
        <v>13.86</v>
      </c>
      <c r="I79" s="26">
        <f t="shared" si="1"/>
        <v>306.32</v>
      </c>
      <c r="J79" s="26">
        <v>70</v>
      </c>
      <c r="K79" s="36"/>
      <c r="P79" s="26"/>
      <c r="Q79" s="26"/>
    </row>
    <row r="80" spans="1:17" ht="12.75">
      <c r="A80" s="24">
        <v>36059</v>
      </c>
      <c r="B80" s="14"/>
      <c r="C80" s="22">
        <v>47.7</v>
      </c>
      <c r="D80" s="22">
        <v>47.7</v>
      </c>
      <c r="E80" s="26">
        <v>1055.1</v>
      </c>
      <c r="F80" s="26">
        <v>100</v>
      </c>
      <c r="G80" s="14">
        <v>36059</v>
      </c>
      <c r="H80" s="22">
        <f t="shared" si="0"/>
        <v>33.39</v>
      </c>
      <c r="I80" s="26">
        <f t="shared" si="1"/>
        <v>738.5699999999999</v>
      </c>
      <c r="J80" s="26">
        <v>70</v>
      </c>
      <c r="K80" s="36"/>
      <c r="P80" s="26"/>
      <c r="Q80" s="26"/>
    </row>
    <row r="81" spans="1:17" ht="12.75">
      <c r="A81" s="24">
        <v>36060</v>
      </c>
      <c r="B81" s="14"/>
      <c r="C81" s="22">
        <v>0.73</v>
      </c>
      <c r="D81" s="22">
        <v>0.73</v>
      </c>
      <c r="E81" s="26">
        <v>16.13036397463002</v>
      </c>
      <c r="F81" s="26">
        <v>100</v>
      </c>
      <c r="G81" s="14">
        <v>36060</v>
      </c>
      <c r="H81" s="22">
        <f t="shared" si="0"/>
        <v>0.511</v>
      </c>
      <c r="I81" s="26">
        <f t="shared" si="1"/>
        <v>11.291254782241012</v>
      </c>
      <c r="J81" s="26">
        <v>70</v>
      </c>
      <c r="K81" s="36"/>
      <c r="P81" s="26"/>
      <c r="Q81" s="26"/>
    </row>
    <row r="82" spans="1:17" ht="12.75">
      <c r="A82" s="24">
        <v>36062</v>
      </c>
      <c r="B82" s="14"/>
      <c r="C82" s="22">
        <v>6.9</v>
      </c>
      <c r="D82" s="22">
        <v>6.9</v>
      </c>
      <c r="E82" s="26">
        <v>152</v>
      </c>
      <c r="F82" s="26">
        <v>100</v>
      </c>
      <c r="G82" s="14">
        <v>36062</v>
      </c>
      <c r="H82" s="22">
        <f t="shared" si="0"/>
        <v>4.83</v>
      </c>
      <c r="I82" s="26">
        <f t="shared" si="1"/>
        <v>106.39999999999999</v>
      </c>
      <c r="J82" s="26">
        <v>70</v>
      </c>
      <c r="K82" s="36"/>
      <c r="P82" s="26"/>
      <c r="Q82" s="26"/>
    </row>
    <row r="83" spans="1:17" ht="12.75">
      <c r="A83" s="24">
        <v>36067</v>
      </c>
      <c r="B83" s="14"/>
      <c r="C83" s="22">
        <v>1.2</v>
      </c>
      <c r="D83" s="22"/>
      <c r="G83" s="14"/>
      <c r="I83" s="26"/>
      <c r="J83" s="26"/>
      <c r="K83" s="36"/>
      <c r="P83" s="26"/>
      <c r="Q83" s="26"/>
    </row>
    <row r="84" spans="1:17" ht="12.75">
      <c r="A84" s="24">
        <v>36068</v>
      </c>
      <c r="B84" s="14"/>
      <c r="C84" s="22">
        <v>40.3</v>
      </c>
      <c r="D84" s="22">
        <v>41.5</v>
      </c>
      <c r="E84" s="26">
        <v>918</v>
      </c>
      <c r="F84" s="26">
        <v>100</v>
      </c>
      <c r="G84" s="14">
        <v>36068</v>
      </c>
      <c r="H84" s="22">
        <f t="shared" si="0"/>
        <v>29.049999999999997</v>
      </c>
      <c r="I84" s="26">
        <f t="shared" si="1"/>
        <v>642.5999999999999</v>
      </c>
      <c r="J84" s="26">
        <v>70</v>
      </c>
      <c r="K84" s="35"/>
      <c r="P84" s="26"/>
      <c r="Q84" s="26"/>
    </row>
    <row r="85" spans="1:17" ht="12.75">
      <c r="A85" s="24">
        <v>36069</v>
      </c>
      <c r="B85" s="14"/>
      <c r="C85" s="22">
        <v>0.6</v>
      </c>
      <c r="D85" s="22"/>
      <c r="G85" s="14">
        <v>36072</v>
      </c>
      <c r="I85" s="26"/>
      <c r="J85" s="26"/>
      <c r="K85" s="36">
        <f>L85/22.1197</f>
        <v>94.12424219134978</v>
      </c>
      <c r="L85" s="27">
        <v>2082</v>
      </c>
      <c r="M85" s="27">
        <v>100</v>
      </c>
      <c r="N85" s="24">
        <v>36069</v>
      </c>
      <c r="O85" s="22">
        <f>K85*0.7</f>
        <v>65.88696953394484</v>
      </c>
      <c r="P85" s="26">
        <v>1911.1</v>
      </c>
      <c r="Q85" s="27">
        <v>70</v>
      </c>
    </row>
    <row r="86" spans="1:17" ht="12.75">
      <c r="A86" s="24">
        <v>36072</v>
      </c>
      <c r="B86" s="14"/>
      <c r="C86" s="22">
        <v>29.2</v>
      </c>
      <c r="D86" s="22">
        <v>29.2</v>
      </c>
      <c r="E86" s="26">
        <v>645.2145589852008</v>
      </c>
      <c r="F86" s="26">
        <v>100</v>
      </c>
      <c r="G86" s="14">
        <v>36073</v>
      </c>
      <c r="H86" s="22">
        <f t="shared" si="0"/>
        <v>20.439999999999998</v>
      </c>
      <c r="I86" s="26">
        <f t="shared" si="1"/>
        <v>451.65019128964053</v>
      </c>
      <c r="J86" s="26">
        <v>70</v>
      </c>
      <c r="K86" s="35"/>
      <c r="P86" s="26"/>
      <c r="Q86" s="26"/>
    </row>
    <row r="87" spans="1:17" ht="12.75">
      <c r="A87" s="33">
        <v>36073</v>
      </c>
      <c r="B87" s="20"/>
      <c r="C87" s="23">
        <v>37.3</v>
      </c>
      <c r="D87" s="23">
        <v>37.3</v>
      </c>
      <c r="E87" s="31">
        <v>824.195309936575</v>
      </c>
      <c r="F87" s="26">
        <v>100</v>
      </c>
      <c r="G87" s="14">
        <v>36074</v>
      </c>
      <c r="H87" s="22">
        <f t="shared" si="0"/>
        <v>26.109999999999996</v>
      </c>
      <c r="I87" s="26">
        <f t="shared" si="1"/>
        <v>576.9367169556025</v>
      </c>
      <c r="J87" s="26">
        <v>70</v>
      </c>
      <c r="K87" s="36">
        <f>L87/22.1197</f>
        <v>46.867724245808034</v>
      </c>
      <c r="L87" s="27">
        <v>1036.7</v>
      </c>
      <c r="M87" s="27">
        <v>100</v>
      </c>
      <c r="N87" s="33">
        <v>36073</v>
      </c>
      <c r="O87" s="22">
        <f>K87*0.7</f>
        <v>32.80740697206562</v>
      </c>
      <c r="P87" s="31">
        <v>1055.8666666666666</v>
      </c>
      <c r="Q87" s="27">
        <v>70</v>
      </c>
    </row>
    <row r="88" spans="1:17" ht="13.5" thickBot="1">
      <c r="A88" s="17">
        <v>36074</v>
      </c>
      <c r="B88" s="17"/>
      <c r="C88" s="37"/>
      <c r="D88" s="19"/>
      <c r="E88" s="32"/>
      <c r="F88" s="32"/>
      <c r="G88" s="19"/>
      <c r="H88" s="34"/>
      <c r="I88" s="19"/>
      <c r="J88" s="19"/>
      <c r="K88" s="40">
        <f>L88/22.1197</f>
        <v>35.297344297918436</v>
      </c>
      <c r="L88" s="39">
        <v>780.7666666666664</v>
      </c>
      <c r="M88" s="39">
        <v>100</v>
      </c>
      <c r="N88" s="38">
        <v>36074</v>
      </c>
      <c r="O88" s="37">
        <f>K88*0.7</f>
        <v>24.708141008542903</v>
      </c>
      <c r="P88" s="32"/>
      <c r="Q88" s="39">
        <v>70</v>
      </c>
    </row>
    <row r="89" spans="1:18" ht="12.75">
      <c r="A89" s="24">
        <v>36083</v>
      </c>
      <c r="B89" s="15"/>
      <c r="C89">
        <v>1.8</v>
      </c>
      <c r="D89">
        <v>1.8</v>
      </c>
      <c r="H89">
        <v>1.8</v>
      </c>
      <c r="K89">
        <v>1.8</v>
      </c>
      <c r="O89">
        <v>1.8</v>
      </c>
      <c r="R89" t="s">
        <v>56</v>
      </c>
    </row>
    <row r="90" spans="1:18" ht="12.75">
      <c r="A90" s="24">
        <v>36084</v>
      </c>
      <c r="B90" s="15"/>
      <c r="C90">
        <v>4</v>
      </c>
      <c r="D90">
        <v>4</v>
      </c>
      <c r="H90">
        <v>4</v>
      </c>
      <c r="K90">
        <v>4</v>
      </c>
      <c r="O90">
        <v>4</v>
      </c>
      <c r="R90" t="s">
        <v>56</v>
      </c>
    </row>
    <row r="91" spans="1:18" ht="12.75">
      <c r="A91" s="24">
        <v>36085</v>
      </c>
      <c r="B91" s="15"/>
      <c r="C91">
        <v>61.4</v>
      </c>
      <c r="D91">
        <v>61.4</v>
      </c>
      <c r="H91">
        <v>61.4</v>
      </c>
      <c r="K91">
        <v>61.4</v>
      </c>
      <c r="O91">
        <v>61.4</v>
      </c>
      <c r="R91" t="s">
        <v>56</v>
      </c>
    </row>
    <row r="92" spans="1:18" ht="12.75">
      <c r="A92" s="24">
        <v>36096</v>
      </c>
      <c r="B92" s="15"/>
      <c r="C92">
        <v>0.5</v>
      </c>
      <c r="D92">
        <v>0.5</v>
      </c>
      <c r="H92">
        <v>0.5</v>
      </c>
      <c r="K92">
        <v>0.5</v>
      </c>
      <c r="O92">
        <v>0.5</v>
      </c>
      <c r="R92" t="s">
        <v>56</v>
      </c>
    </row>
    <row r="93" spans="1:18" ht="12.75">
      <c r="A93" s="24">
        <v>36099</v>
      </c>
      <c r="B93" s="15"/>
      <c r="C93">
        <v>31.2</v>
      </c>
      <c r="D93">
        <v>31.2</v>
      </c>
      <c r="H93">
        <v>31.2</v>
      </c>
      <c r="K93">
        <v>31.2</v>
      </c>
      <c r="O93">
        <v>31.2</v>
      </c>
      <c r="R93" t="s">
        <v>56</v>
      </c>
    </row>
    <row r="94" spans="1:18" ht="12.75">
      <c r="A94" s="24">
        <v>36100</v>
      </c>
      <c r="B94" s="15"/>
      <c r="C94">
        <v>60</v>
      </c>
      <c r="D94">
        <v>60</v>
      </c>
      <c r="H94">
        <v>60</v>
      </c>
      <c r="K94">
        <v>60</v>
      </c>
      <c r="O94">
        <v>60</v>
      </c>
      <c r="R94" t="s">
        <v>56</v>
      </c>
    </row>
    <row r="95" spans="1:18" ht="12.75">
      <c r="A95" s="24">
        <v>36101</v>
      </c>
      <c r="B95" s="15"/>
      <c r="C95">
        <v>13.5</v>
      </c>
      <c r="D95">
        <v>13.5</v>
      </c>
      <c r="H95">
        <v>13.5</v>
      </c>
      <c r="K95">
        <v>13.5</v>
      </c>
      <c r="O95">
        <v>13.5</v>
      </c>
      <c r="R95" t="s">
        <v>56</v>
      </c>
    </row>
    <row r="96" spans="1:18" ht="12.75">
      <c r="A96" s="24">
        <v>36102</v>
      </c>
      <c r="B96" s="15"/>
      <c r="C96">
        <v>2</v>
      </c>
      <c r="D96">
        <v>2</v>
      </c>
      <c r="H96">
        <v>2</v>
      </c>
      <c r="K96">
        <v>2</v>
      </c>
      <c r="O96">
        <v>2</v>
      </c>
      <c r="R96" t="s">
        <v>56</v>
      </c>
    </row>
    <row r="97" spans="1:18" ht="12.75">
      <c r="A97" s="24">
        <v>36103</v>
      </c>
      <c r="B97" s="15"/>
      <c r="C97">
        <v>1.5</v>
      </c>
      <c r="D97">
        <v>1.5</v>
      </c>
      <c r="H97">
        <v>1.5</v>
      </c>
      <c r="K97">
        <v>1.5</v>
      </c>
      <c r="O97">
        <v>1.5</v>
      </c>
      <c r="R97" t="s">
        <v>56</v>
      </c>
    </row>
    <row r="98" spans="1:18" ht="12.75">
      <c r="A98" s="24">
        <v>36106</v>
      </c>
      <c r="B98" s="15"/>
      <c r="C98">
        <v>14.7</v>
      </c>
      <c r="D98">
        <v>14.7</v>
      </c>
      <c r="H98">
        <v>14.7</v>
      </c>
      <c r="K98">
        <v>14.7</v>
      </c>
      <c r="O98">
        <v>14.7</v>
      </c>
      <c r="R98" t="s">
        <v>56</v>
      </c>
    </row>
    <row r="99" spans="1:18" ht="12.75">
      <c r="A99" s="24">
        <v>36107</v>
      </c>
      <c r="B99" s="15"/>
      <c r="C99">
        <v>1</v>
      </c>
      <c r="D99">
        <v>1</v>
      </c>
      <c r="H99">
        <v>1</v>
      </c>
      <c r="K99">
        <v>1</v>
      </c>
      <c r="O99">
        <v>1</v>
      </c>
      <c r="R99" t="s">
        <v>56</v>
      </c>
    </row>
    <row r="100" spans="1:18" ht="12.75">
      <c r="A100" s="24">
        <v>36108</v>
      </c>
      <c r="B100" s="15"/>
      <c r="C100">
        <v>3.6</v>
      </c>
      <c r="D100">
        <v>3.6</v>
      </c>
      <c r="H100">
        <v>3.6</v>
      </c>
      <c r="K100">
        <v>3.6</v>
      </c>
      <c r="O100">
        <v>3.6</v>
      </c>
      <c r="R100" t="s">
        <v>56</v>
      </c>
    </row>
    <row r="101" spans="1:18" ht="12.75">
      <c r="A101" s="24">
        <v>36128</v>
      </c>
      <c r="B101" s="15"/>
      <c r="C101">
        <v>1.2</v>
      </c>
      <c r="D101">
        <v>1.2</v>
      </c>
      <c r="H101">
        <v>1.2</v>
      </c>
      <c r="K101">
        <v>1.2</v>
      </c>
      <c r="O101">
        <v>1.2</v>
      </c>
      <c r="R101" t="s">
        <v>56</v>
      </c>
    </row>
    <row r="102" spans="1:18" ht="12.75">
      <c r="A102" s="24">
        <v>36129</v>
      </c>
      <c r="B102" s="15"/>
      <c r="C102">
        <v>0.8</v>
      </c>
      <c r="D102">
        <v>0.8</v>
      </c>
      <c r="H102">
        <v>0.8</v>
      </c>
      <c r="K102">
        <v>0.8</v>
      </c>
      <c r="O102">
        <v>0.8</v>
      </c>
      <c r="R102" t="s">
        <v>56</v>
      </c>
    </row>
    <row r="103" spans="1:18" ht="12.75">
      <c r="A103" s="24">
        <v>36135</v>
      </c>
      <c r="B103" s="15"/>
      <c r="C103">
        <v>19.6</v>
      </c>
      <c r="D103">
        <v>19.6</v>
      </c>
      <c r="H103">
        <v>19.6</v>
      </c>
      <c r="K103">
        <v>19.6</v>
      </c>
      <c r="O103">
        <v>19.6</v>
      </c>
      <c r="R103" t="s">
        <v>56</v>
      </c>
    </row>
    <row r="104" spans="1:18" ht="12.75">
      <c r="A104" s="24">
        <v>36136</v>
      </c>
      <c r="B104" s="15"/>
      <c r="C104">
        <v>0.4</v>
      </c>
      <c r="D104">
        <v>0.4</v>
      </c>
      <c r="H104">
        <v>0.4</v>
      </c>
      <c r="K104">
        <v>0.4</v>
      </c>
      <c r="O104">
        <v>0.4</v>
      </c>
      <c r="R104" t="s">
        <v>56</v>
      </c>
    </row>
    <row r="105" spans="1:17" s="43" customFormat="1" ht="12.75">
      <c r="A105" s="41" t="s">
        <v>106</v>
      </c>
      <c r="B105" s="41"/>
      <c r="C105" s="42">
        <f>SUM(C42:C88)</f>
        <v>623.3399999999999</v>
      </c>
      <c r="D105" s="42">
        <f aca="true" t="shared" si="2" ref="D105:P105">SUM(D42:D88)</f>
        <v>622.01</v>
      </c>
      <c r="E105" s="42">
        <f t="shared" si="2"/>
        <v>13668.047155348837</v>
      </c>
      <c r="F105" s="42"/>
      <c r="G105" s="42"/>
      <c r="H105" s="42">
        <f t="shared" si="2"/>
        <v>435.407</v>
      </c>
      <c r="I105" s="42">
        <f t="shared" si="2"/>
        <v>9567.633008744186</v>
      </c>
      <c r="J105" s="42"/>
      <c r="K105" s="42">
        <f t="shared" si="2"/>
        <v>614.6142630023614</v>
      </c>
      <c r="L105" s="42">
        <f t="shared" si="2"/>
        <v>13458.2</v>
      </c>
      <c r="M105" s="42"/>
      <c r="N105" s="42"/>
      <c r="O105" s="42">
        <f t="shared" si="2"/>
        <v>430.2299841016529</v>
      </c>
      <c r="P105" s="42">
        <f t="shared" si="2"/>
        <v>9778.033333333333</v>
      </c>
      <c r="Q105" s="42"/>
    </row>
    <row r="106" spans="8:15" ht="12.75">
      <c r="H106" s="35"/>
      <c r="O106" s="35"/>
    </row>
    <row r="107" spans="1:15" ht="12.75">
      <c r="A107" s="41" t="s">
        <v>159</v>
      </c>
      <c r="B107" s="66"/>
      <c r="C107" s="42">
        <f>SUM(C33:C84)</f>
        <v>571.2699999999999</v>
      </c>
      <c r="D107" s="42">
        <f>SUM(D33:D84)</f>
        <v>570.51</v>
      </c>
      <c r="E107" s="76"/>
      <c r="F107" s="76"/>
      <c r="G107" s="43"/>
      <c r="H107" s="42">
        <f>SUM(H33:H84)</f>
        <v>402.74699999999996</v>
      </c>
      <c r="I107" s="43"/>
      <c r="J107" s="43"/>
      <c r="K107" s="42">
        <f>SUM(K33:K84)</f>
        <v>449.6249522672851</v>
      </c>
      <c r="L107" s="76"/>
      <c r="M107" s="76"/>
      <c r="N107" s="43"/>
      <c r="O107" s="42">
        <f>SUM(O33:O84)</f>
        <v>318.12746658709955</v>
      </c>
    </row>
    <row r="108" spans="1:15" ht="12.75">
      <c r="A108" s="41" t="s">
        <v>160</v>
      </c>
      <c r="B108" s="66"/>
      <c r="C108" s="42">
        <f>SUM(C3:C104)</f>
        <v>1016.57</v>
      </c>
      <c r="D108" s="42">
        <f>SUM(D3:D104)</f>
        <v>1015.2099999999999</v>
      </c>
      <c r="E108" s="76"/>
      <c r="F108" s="76"/>
      <c r="G108" s="43"/>
      <c r="H108" s="42">
        <f>SUM(H3:H104)</f>
        <v>827.497</v>
      </c>
      <c r="I108" s="43"/>
      <c r="J108" s="43"/>
      <c r="K108" s="42">
        <f>SUM(K3:K104)</f>
        <v>1004.1142630023614</v>
      </c>
      <c r="L108" s="76"/>
      <c r="M108" s="76"/>
      <c r="N108" s="43"/>
      <c r="O108" s="42">
        <f>SUM(O3:O104)</f>
        <v>819.7299841016531</v>
      </c>
    </row>
  </sheetData>
  <sheetProtection/>
  <printOptions gridLines="1"/>
  <pageMargins left="0.75" right="0.75" top="1" bottom="1" header="0.5" footer="0.5"/>
  <pageSetup horizontalDpi="300" verticalDpi="300" orientation="portrait" r:id="rId3"/>
  <headerFooter alignWithMargins="0">
    <oddHeader>&amp;C&amp;A</oddHeader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0"/>
  <sheetViews>
    <sheetView zoomScale="85" zoomScaleNormal="85" zoomScalePageLayoutView="0" workbookViewId="0" topLeftCell="A1">
      <pane ySplit="2" topLeftCell="A69" activePane="bottomLeft" state="frozen"/>
      <selection pane="topLeft" activeCell="A1" sqref="A1"/>
      <selection pane="bottomLeft" activeCell="A23" sqref="A23:A39 A41:A51 A55:A57 A59:A64 A67:A73"/>
    </sheetView>
  </sheetViews>
  <sheetFormatPr defaultColWidth="9.140625" defaultRowHeight="12.75"/>
  <cols>
    <col min="1" max="1" width="9.140625" style="14" customWidth="1"/>
    <col min="2" max="2" width="6.28125" style="22" customWidth="1"/>
    <col min="3" max="3" width="9.140625" style="22" bestFit="1" customWidth="1"/>
    <col min="4" max="4" width="8.28125" style="22" bestFit="1" customWidth="1"/>
    <col min="5" max="5" width="7.421875" style="16" bestFit="1" customWidth="1"/>
    <col min="6" max="6" width="6.7109375" style="26" customWidth="1"/>
    <col min="7" max="7" width="8.421875" style="14" bestFit="1" customWidth="1"/>
    <col min="8" max="8" width="8.00390625" style="22" customWidth="1"/>
    <col min="9" max="9" width="8.140625" style="16" bestFit="1" customWidth="1"/>
    <col min="10" max="10" width="6.7109375" style="26" customWidth="1"/>
    <col min="11" max="11" width="7.140625" style="16" customWidth="1"/>
    <col min="12" max="12" width="11.140625" style="16" bestFit="1" customWidth="1"/>
    <col min="13" max="13" width="6.8515625" style="26" customWidth="1"/>
    <col min="14" max="15" width="9.00390625" style="16" bestFit="1" customWidth="1"/>
    <col min="16" max="16" width="8.7109375" style="16" bestFit="1" customWidth="1"/>
    <col min="17" max="17" width="7.00390625" style="26" customWidth="1"/>
    <col min="18" max="18" width="16.57421875" style="16" customWidth="1"/>
    <col min="19" max="16384" width="9.140625" style="16" customWidth="1"/>
  </cols>
  <sheetData>
    <row r="1" spans="1:19" ht="12.75">
      <c r="A1" s="45" t="s">
        <v>44</v>
      </c>
      <c r="B1" s="47" t="s">
        <v>99</v>
      </c>
      <c r="C1" s="47" t="s">
        <v>50</v>
      </c>
      <c r="D1" s="47" t="s">
        <v>51</v>
      </c>
      <c r="E1" s="48" t="s">
        <v>139</v>
      </c>
      <c r="F1" s="48" t="s">
        <v>102</v>
      </c>
      <c r="G1" s="49" t="s">
        <v>103</v>
      </c>
      <c r="H1" s="47" t="s">
        <v>51</v>
      </c>
      <c r="I1" s="50" t="s">
        <v>134</v>
      </c>
      <c r="J1" s="48" t="s">
        <v>102</v>
      </c>
      <c r="K1" s="47" t="s">
        <v>51</v>
      </c>
      <c r="L1" s="51" t="s">
        <v>134</v>
      </c>
      <c r="M1" s="48" t="s">
        <v>102</v>
      </c>
      <c r="N1" s="47" t="s">
        <v>104</v>
      </c>
      <c r="O1" s="47" t="s">
        <v>51</v>
      </c>
      <c r="P1" s="47" t="s">
        <v>134</v>
      </c>
      <c r="Q1" s="48" t="s">
        <v>102</v>
      </c>
      <c r="R1" s="46" t="s">
        <v>53</v>
      </c>
      <c r="S1" s="25"/>
    </row>
    <row r="2" spans="1:19" ht="13.5" thickBot="1">
      <c r="A2" s="52"/>
      <c r="B2" s="54" t="s">
        <v>100</v>
      </c>
      <c r="C2" s="54" t="s">
        <v>54</v>
      </c>
      <c r="D2" s="54" t="s">
        <v>141</v>
      </c>
      <c r="E2" s="55" t="s">
        <v>140</v>
      </c>
      <c r="F2" s="55" t="s">
        <v>78</v>
      </c>
      <c r="G2" s="56" t="s">
        <v>78</v>
      </c>
      <c r="H2" s="54" t="s">
        <v>135</v>
      </c>
      <c r="I2" s="54" t="s">
        <v>135</v>
      </c>
      <c r="J2" s="55" t="s">
        <v>78</v>
      </c>
      <c r="K2" s="54" t="s">
        <v>52</v>
      </c>
      <c r="L2" s="55" t="s">
        <v>136</v>
      </c>
      <c r="M2" s="55" t="s">
        <v>78</v>
      </c>
      <c r="N2" s="54" t="s">
        <v>78</v>
      </c>
      <c r="O2" s="54" t="s">
        <v>137</v>
      </c>
      <c r="P2" s="54" t="s">
        <v>138</v>
      </c>
      <c r="Q2" s="55" t="s">
        <v>78</v>
      </c>
      <c r="R2" s="53"/>
      <c r="S2" s="25"/>
    </row>
    <row r="3" spans="1:18" ht="12.75">
      <c r="A3" s="14">
        <v>36161</v>
      </c>
      <c r="B3" s="131"/>
      <c r="C3">
        <v>0.2</v>
      </c>
      <c r="D3">
        <v>0.2</v>
      </c>
      <c r="H3">
        <v>0.2</v>
      </c>
      <c r="K3">
        <v>0.2</v>
      </c>
      <c r="O3">
        <v>0.2</v>
      </c>
      <c r="R3" t="s">
        <v>56</v>
      </c>
    </row>
    <row r="4" spans="1:18" ht="12.75">
      <c r="A4" s="14">
        <v>36162</v>
      </c>
      <c r="B4" s="131"/>
      <c r="C4">
        <v>0.2</v>
      </c>
      <c r="D4">
        <v>0.2</v>
      </c>
      <c r="H4">
        <v>0.2</v>
      </c>
      <c r="K4">
        <v>0.2</v>
      </c>
      <c r="O4">
        <v>0.2</v>
      </c>
      <c r="R4" t="s">
        <v>56</v>
      </c>
    </row>
    <row r="5" spans="1:18" ht="12.75">
      <c r="A5" s="14">
        <v>36190</v>
      </c>
      <c r="B5" s="131"/>
      <c r="C5">
        <v>13.8</v>
      </c>
      <c r="D5">
        <v>13.8</v>
      </c>
      <c r="H5">
        <v>13.8</v>
      </c>
      <c r="K5">
        <v>13.8</v>
      </c>
      <c r="O5">
        <v>13.8</v>
      </c>
      <c r="R5" t="s">
        <v>56</v>
      </c>
    </row>
    <row r="6" spans="1:18" ht="12.75">
      <c r="A6" s="14">
        <v>36200</v>
      </c>
      <c r="B6" s="131"/>
      <c r="C6">
        <v>9.5</v>
      </c>
      <c r="D6">
        <v>9.5</v>
      </c>
      <c r="H6">
        <v>9.5</v>
      </c>
      <c r="K6">
        <v>9.5</v>
      </c>
      <c r="O6">
        <v>9.5</v>
      </c>
      <c r="R6" t="s">
        <v>56</v>
      </c>
    </row>
    <row r="7" spans="1:18" ht="12.75">
      <c r="A7" s="14">
        <v>36198</v>
      </c>
      <c r="B7" s="131"/>
      <c r="C7">
        <v>1.5</v>
      </c>
      <c r="D7">
        <v>1.5</v>
      </c>
      <c r="H7">
        <v>1.5</v>
      </c>
      <c r="K7">
        <v>1.5</v>
      </c>
      <c r="O7">
        <v>1.5</v>
      </c>
      <c r="R7" t="s">
        <v>56</v>
      </c>
    </row>
    <row r="8" spans="1:18" ht="12.75">
      <c r="A8" s="14">
        <v>36202</v>
      </c>
      <c r="B8" s="131"/>
      <c r="C8">
        <v>1.1</v>
      </c>
      <c r="D8">
        <v>1.1</v>
      </c>
      <c r="H8">
        <v>1.1</v>
      </c>
      <c r="K8">
        <v>1.1</v>
      </c>
      <c r="O8">
        <v>1.1</v>
      </c>
      <c r="R8" t="s">
        <v>56</v>
      </c>
    </row>
    <row r="9" spans="1:18" ht="12.75">
      <c r="A9" s="14">
        <v>36210</v>
      </c>
      <c r="B9" s="131"/>
      <c r="C9">
        <v>0.1</v>
      </c>
      <c r="D9">
        <v>0.1</v>
      </c>
      <c r="H9">
        <v>0.1</v>
      </c>
      <c r="K9">
        <v>0.1</v>
      </c>
      <c r="O9">
        <v>0.1</v>
      </c>
      <c r="R9" t="s">
        <v>56</v>
      </c>
    </row>
    <row r="10" spans="1:18" ht="12.75">
      <c r="A10" s="14">
        <v>36213</v>
      </c>
      <c r="B10" s="131"/>
      <c r="C10">
        <v>1.4</v>
      </c>
      <c r="D10">
        <v>1.4</v>
      </c>
      <c r="H10">
        <v>1.4</v>
      </c>
      <c r="K10">
        <v>1.4</v>
      </c>
      <c r="O10">
        <v>1.4</v>
      </c>
      <c r="R10" t="s">
        <v>56</v>
      </c>
    </row>
    <row r="11" spans="1:18" ht="12.75">
      <c r="A11" s="14">
        <v>36227</v>
      </c>
      <c r="B11" s="131"/>
      <c r="C11">
        <v>20.7</v>
      </c>
      <c r="D11">
        <v>20.7</v>
      </c>
      <c r="H11">
        <v>20.7</v>
      </c>
      <c r="K11">
        <v>20.7</v>
      </c>
      <c r="O11">
        <v>20.7</v>
      </c>
      <c r="R11" t="s">
        <v>56</v>
      </c>
    </row>
    <row r="12" spans="1:18" ht="12.75">
      <c r="A12" s="14">
        <v>36228</v>
      </c>
      <c r="B12" s="131"/>
      <c r="C12">
        <v>0</v>
      </c>
      <c r="D12">
        <v>0</v>
      </c>
      <c r="H12">
        <v>0</v>
      </c>
      <c r="K12">
        <v>0</v>
      </c>
      <c r="O12">
        <v>0</v>
      </c>
      <c r="R12" t="s">
        <v>56</v>
      </c>
    </row>
    <row r="13" spans="1:18" ht="12.75">
      <c r="A13" s="14">
        <v>36232</v>
      </c>
      <c r="B13" s="131"/>
      <c r="C13">
        <v>0.2</v>
      </c>
      <c r="D13">
        <v>0.2</v>
      </c>
      <c r="H13">
        <v>0.2</v>
      </c>
      <c r="K13">
        <v>0.2</v>
      </c>
      <c r="O13">
        <v>0.2</v>
      </c>
      <c r="R13" t="s">
        <v>56</v>
      </c>
    </row>
    <row r="14" spans="1:18" ht="12.75">
      <c r="A14" s="14">
        <v>36237</v>
      </c>
      <c r="B14" s="131"/>
      <c r="C14">
        <v>0</v>
      </c>
      <c r="D14">
        <v>0</v>
      </c>
      <c r="H14">
        <v>0</v>
      </c>
      <c r="K14">
        <v>0</v>
      </c>
      <c r="O14">
        <v>0</v>
      </c>
      <c r="R14" t="s">
        <v>56</v>
      </c>
    </row>
    <row r="15" spans="1:18" ht="12.75">
      <c r="A15" s="14">
        <v>36241</v>
      </c>
      <c r="B15" s="131"/>
      <c r="C15">
        <v>0.2</v>
      </c>
      <c r="D15">
        <v>0.2</v>
      </c>
      <c r="H15">
        <v>0.2</v>
      </c>
      <c r="K15">
        <v>0.2</v>
      </c>
      <c r="O15">
        <v>0.2</v>
      </c>
      <c r="R15" t="s">
        <v>56</v>
      </c>
    </row>
    <row r="16" spans="1:18" ht="12.75">
      <c r="A16" s="14">
        <v>36253</v>
      </c>
      <c r="B16" s="131"/>
      <c r="C16">
        <v>7.3</v>
      </c>
      <c r="D16">
        <v>7.3</v>
      </c>
      <c r="H16">
        <v>7.3</v>
      </c>
      <c r="K16">
        <v>7.3</v>
      </c>
      <c r="O16">
        <v>7.3</v>
      </c>
      <c r="R16" t="s">
        <v>56</v>
      </c>
    </row>
    <row r="17" spans="1:18" ht="12.75">
      <c r="A17" s="14">
        <v>36254</v>
      </c>
      <c r="B17" s="131"/>
      <c r="C17">
        <v>0</v>
      </c>
      <c r="D17">
        <v>0</v>
      </c>
      <c r="H17">
        <v>0</v>
      </c>
      <c r="K17">
        <v>0</v>
      </c>
      <c r="O17">
        <v>0</v>
      </c>
      <c r="R17" t="s">
        <v>56</v>
      </c>
    </row>
    <row r="18" spans="1:18" ht="12.75">
      <c r="A18" s="14">
        <v>36255</v>
      </c>
      <c r="B18" s="131"/>
      <c r="C18">
        <v>38</v>
      </c>
      <c r="D18">
        <v>38</v>
      </c>
      <c r="H18">
        <v>38</v>
      </c>
      <c r="K18">
        <v>38</v>
      </c>
      <c r="O18">
        <v>38</v>
      </c>
      <c r="R18" t="s">
        <v>56</v>
      </c>
    </row>
    <row r="19" spans="1:18" ht="12.75">
      <c r="A19" s="14">
        <v>36256</v>
      </c>
      <c r="B19" s="131"/>
      <c r="C19">
        <v>0</v>
      </c>
      <c r="D19">
        <v>0</v>
      </c>
      <c r="H19">
        <v>0</v>
      </c>
      <c r="K19">
        <v>0</v>
      </c>
      <c r="O19">
        <v>0</v>
      </c>
      <c r="R19" t="s">
        <v>56</v>
      </c>
    </row>
    <row r="20" spans="1:18" ht="12.75">
      <c r="A20" s="14">
        <v>36263</v>
      </c>
      <c r="B20" s="131"/>
      <c r="C20">
        <v>46.4</v>
      </c>
      <c r="D20">
        <v>46.4</v>
      </c>
      <c r="H20">
        <v>46.4</v>
      </c>
      <c r="K20">
        <v>46.4</v>
      </c>
      <c r="O20">
        <v>46.4</v>
      </c>
      <c r="R20" t="s">
        <v>56</v>
      </c>
    </row>
    <row r="21" spans="1:18" ht="12.75">
      <c r="A21" s="14">
        <v>36264</v>
      </c>
      <c r="B21" s="131"/>
      <c r="C21">
        <v>49.5</v>
      </c>
      <c r="D21">
        <v>49.5</v>
      </c>
      <c r="H21">
        <v>49.5</v>
      </c>
      <c r="K21">
        <v>49.5</v>
      </c>
      <c r="O21">
        <v>49.5</v>
      </c>
      <c r="R21" t="s">
        <v>56</v>
      </c>
    </row>
    <row r="22" spans="1:18" ht="12.75">
      <c r="A22" s="14">
        <v>36265</v>
      </c>
      <c r="B22" s="131"/>
      <c r="C22">
        <v>8.8</v>
      </c>
      <c r="D22">
        <v>8.8</v>
      </c>
      <c r="H22">
        <v>8.8</v>
      </c>
      <c r="K22">
        <v>8.8</v>
      </c>
      <c r="O22">
        <v>8.8</v>
      </c>
      <c r="R22" t="s">
        <v>56</v>
      </c>
    </row>
    <row r="23" spans="1:17" ht="12.75">
      <c r="A23" s="132">
        <f>'[1]15- amb'!A4</f>
        <v>36272</v>
      </c>
      <c r="B23" s="132"/>
      <c r="C23" s="113">
        <v>17.38</v>
      </c>
      <c r="D23" s="113">
        <v>17.38</v>
      </c>
      <c r="E23" s="113">
        <v>396.7440186976744</v>
      </c>
      <c r="F23" s="114">
        <v>100</v>
      </c>
      <c r="G23" s="134">
        <v>36272</v>
      </c>
      <c r="H23" s="113">
        <f>I23/22.8276</f>
        <v>17.380014486747374</v>
      </c>
      <c r="I23" s="113">
        <v>396.7440186976744</v>
      </c>
      <c r="J23" s="114">
        <v>100</v>
      </c>
      <c r="K23" s="113">
        <f>L23/22.8276</f>
        <v>17.380014486747374</v>
      </c>
      <c r="L23" s="113">
        <v>396.7440186976744</v>
      </c>
      <c r="M23" s="114">
        <v>100</v>
      </c>
      <c r="N23" s="112"/>
      <c r="O23" s="113">
        <f aca="true" t="shared" si="0" ref="O23:O28">P23/22.8276</f>
        <v>17.380014486747374</v>
      </c>
      <c r="P23" s="113">
        <v>396.7440186976744</v>
      </c>
      <c r="Q23" s="114">
        <v>100</v>
      </c>
    </row>
    <row r="24" spans="1:17" ht="12.75">
      <c r="A24" s="14">
        <f>'[1]15- amb'!A5</f>
        <v>36274</v>
      </c>
      <c r="B24" s="14"/>
      <c r="C24" s="22">
        <v>0.7</v>
      </c>
      <c r="D24" s="22">
        <v>0.7</v>
      </c>
      <c r="E24" s="22">
        <v>15.979333319238899</v>
      </c>
      <c r="F24" s="26">
        <v>100</v>
      </c>
      <c r="G24" s="44">
        <v>36274</v>
      </c>
      <c r="H24" s="22">
        <f aca="true" t="shared" si="1" ref="H24:H76">I24/22.8276</f>
        <v>0.7000005834708378</v>
      </c>
      <c r="I24" s="22">
        <v>15.979333319238899</v>
      </c>
      <c r="J24" s="26">
        <v>100</v>
      </c>
      <c r="K24" s="22">
        <f>L24/22.8276</f>
        <v>0.7000005834708378</v>
      </c>
      <c r="L24" s="22">
        <v>15.979333319238899</v>
      </c>
      <c r="M24" s="26">
        <v>100</v>
      </c>
      <c r="O24" s="22">
        <f t="shared" si="0"/>
        <v>0.7000005834708378</v>
      </c>
      <c r="P24" s="22">
        <v>15.979333319238899</v>
      </c>
      <c r="Q24" s="26">
        <v>100</v>
      </c>
    </row>
    <row r="25" spans="1:17" ht="12.75">
      <c r="A25" s="14">
        <f>'[1]15- amb'!A7</f>
        <v>36275</v>
      </c>
      <c r="B25" s="14"/>
      <c r="C25" s="22">
        <v>21.88</v>
      </c>
      <c r="D25" s="22">
        <v>21.88</v>
      </c>
      <c r="E25" s="22">
        <v>499.468304321353</v>
      </c>
      <c r="F25" s="26">
        <v>100</v>
      </c>
      <c r="G25" s="44">
        <v>36275</v>
      </c>
      <c r="H25" s="22">
        <f t="shared" si="1"/>
        <v>21.880018237631333</v>
      </c>
      <c r="I25" s="22">
        <v>499.468304321353</v>
      </c>
      <c r="J25" s="26">
        <v>100</v>
      </c>
      <c r="K25" s="22">
        <f>L25/22.8276</f>
        <v>21.880018237631333</v>
      </c>
      <c r="L25" s="22">
        <v>499.468304321353</v>
      </c>
      <c r="M25" s="26">
        <v>100</v>
      </c>
      <c r="O25" s="22">
        <f t="shared" si="0"/>
        <v>21.880018237631333</v>
      </c>
      <c r="P25" s="22">
        <v>499.468304321353</v>
      </c>
      <c r="Q25" s="26">
        <v>100</v>
      </c>
    </row>
    <row r="26" spans="1:17" ht="12.75">
      <c r="A26" s="14">
        <f>'[1]15- amb'!A9</f>
        <v>36277</v>
      </c>
      <c r="B26" s="14"/>
      <c r="C26" s="22">
        <v>47.25</v>
      </c>
      <c r="D26" s="22">
        <v>47.25</v>
      </c>
      <c r="E26" s="22">
        <v>1078.6049990486256</v>
      </c>
      <c r="F26" s="26">
        <v>100</v>
      </c>
      <c r="G26" s="44">
        <v>36277</v>
      </c>
      <c r="H26" s="22">
        <f t="shared" si="1"/>
        <v>47.25003938428155</v>
      </c>
      <c r="I26" s="22">
        <v>1078.6049990486256</v>
      </c>
      <c r="J26" s="26">
        <v>100</v>
      </c>
      <c r="K26" s="22">
        <f>L26/22.8276</f>
        <v>47.25003938428155</v>
      </c>
      <c r="L26" s="22">
        <v>1078.6049990486256</v>
      </c>
      <c r="M26" s="26">
        <v>100</v>
      </c>
      <c r="O26" s="22">
        <f t="shared" si="0"/>
        <v>47.25003938428155</v>
      </c>
      <c r="P26" s="22">
        <v>1078.6049990486256</v>
      </c>
      <c r="Q26" s="26">
        <v>100</v>
      </c>
    </row>
    <row r="27" spans="1:16" ht="12.75">
      <c r="A27" s="14">
        <f>'[1]15- amb'!A12</f>
        <v>36284</v>
      </c>
      <c r="B27" s="14"/>
      <c r="C27" s="22">
        <v>6.9</v>
      </c>
      <c r="D27" s="22">
        <v>6.9</v>
      </c>
      <c r="E27" s="22">
        <v>157.5105712896406</v>
      </c>
      <c r="F27" s="26">
        <v>100</v>
      </c>
      <c r="G27" s="44">
        <v>36284</v>
      </c>
      <c r="H27" s="22">
        <f t="shared" si="1"/>
        <v>6.900005751355404</v>
      </c>
      <c r="I27" s="22">
        <v>157.5105712896406</v>
      </c>
      <c r="J27" s="26">
        <v>100</v>
      </c>
      <c r="K27" s="22"/>
      <c r="L27" s="22"/>
      <c r="O27" s="22">
        <f t="shared" si="0"/>
        <v>6.900005751355404</v>
      </c>
      <c r="P27" s="22">
        <v>157.5105712896406</v>
      </c>
    </row>
    <row r="28" spans="1:16" ht="12.75">
      <c r="A28" s="14">
        <f>'[1]15- amb'!A13</f>
        <v>36285</v>
      </c>
      <c r="B28" s="14"/>
      <c r="C28" s="22">
        <v>4.9</v>
      </c>
      <c r="D28" s="22">
        <v>4.9</v>
      </c>
      <c r="E28" s="22">
        <v>111.8553332346723</v>
      </c>
      <c r="F28" s="26">
        <v>100</v>
      </c>
      <c r="G28" s="44">
        <v>36285</v>
      </c>
      <c r="H28" s="22">
        <f t="shared" si="1"/>
        <v>4.900004084295865</v>
      </c>
      <c r="I28" s="22">
        <v>111.8553332346723</v>
      </c>
      <c r="J28" s="26">
        <v>100</v>
      </c>
      <c r="K28" s="22"/>
      <c r="L28" s="22"/>
      <c r="O28" s="22">
        <f t="shared" si="0"/>
        <v>4.900004084295865</v>
      </c>
      <c r="P28" s="22">
        <v>111.8553332346723</v>
      </c>
    </row>
    <row r="29" spans="1:18" ht="12.75">
      <c r="A29" s="14">
        <f>'[1]15- amb'!A15</f>
        <v>36291</v>
      </c>
      <c r="B29" s="14"/>
      <c r="C29" s="22">
        <v>9.3</v>
      </c>
      <c r="D29" s="22">
        <v>9.3</v>
      </c>
      <c r="E29" s="22">
        <v>212.29685695560255</v>
      </c>
      <c r="F29" s="26">
        <v>100</v>
      </c>
      <c r="G29" s="44">
        <v>36291</v>
      </c>
      <c r="H29" s="22">
        <f t="shared" si="1"/>
        <v>6.483379768350593</v>
      </c>
      <c r="I29" s="22">
        <v>148</v>
      </c>
      <c r="J29" s="26">
        <v>70</v>
      </c>
      <c r="K29" s="22"/>
      <c r="L29" s="22"/>
      <c r="O29" s="22"/>
      <c r="P29" s="22"/>
      <c r="R29" s="16" t="s">
        <v>147</v>
      </c>
    </row>
    <row r="30" spans="1:16" ht="12.75">
      <c r="A30" s="14">
        <f>'[1]15- amb'!A17</f>
        <v>36292</v>
      </c>
      <c r="B30" s="14"/>
      <c r="C30" s="22">
        <v>7.5</v>
      </c>
      <c r="D30" s="22">
        <v>7.5</v>
      </c>
      <c r="E30" s="22">
        <v>171.20714270613107</v>
      </c>
      <c r="F30" s="26">
        <v>100</v>
      </c>
      <c r="G30" s="44">
        <v>36292</v>
      </c>
      <c r="H30" s="22">
        <f t="shared" si="1"/>
        <v>5.21736844871997</v>
      </c>
      <c r="I30" s="22">
        <v>119.1</v>
      </c>
      <c r="J30" s="26">
        <v>70</v>
      </c>
      <c r="K30" s="22"/>
      <c r="L30" s="22"/>
      <c r="O30" s="22"/>
      <c r="P30" s="22"/>
    </row>
    <row r="31" spans="1:16" ht="12.75">
      <c r="A31" s="14">
        <f>'[1]15- amb'!A19</f>
        <v>36294</v>
      </c>
      <c r="B31" s="14"/>
      <c r="C31" s="22">
        <v>1.43</v>
      </c>
      <c r="E31" s="22"/>
      <c r="G31" s="44"/>
      <c r="I31" s="22"/>
      <c r="K31" s="22"/>
      <c r="L31" s="22"/>
      <c r="O31" s="22"/>
      <c r="P31" s="22"/>
    </row>
    <row r="32" spans="1:16" ht="12.75">
      <c r="A32" s="14">
        <f>'[1]15- amb'!A20</f>
        <v>36295</v>
      </c>
      <c r="B32" s="14"/>
      <c r="C32" s="22">
        <v>11.58</v>
      </c>
      <c r="D32" s="22">
        <v>11.58</v>
      </c>
      <c r="E32" s="22">
        <v>264.34382833826635</v>
      </c>
      <c r="F32" s="26">
        <v>100</v>
      </c>
      <c r="G32" s="44">
        <v>36296</v>
      </c>
      <c r="H32" s="22">
        <f t="shared" si="1"/>
        <v>9.035845496971465</v>
      </c>
      <c r="I32" s="22">
        <v>206.26666666666583</v>
      </c>
      <c r="J32" s="26">
        <v>70</v>
      </c>
      <c r="K32" s="22"/>
      <c r="L32" s="22"/>
      <c r="O32" s="22"/>
      <c r="P32" s="22"/>
    </row>
    <row r="33" spans="1:16" ht="12.75">
      <c r="A33" s="14">
        <f>'[1]15- amb'!A22</f>
        <v>36297</v>
      </c>
      <c r="B33" s="14"/>
      <c r="C33" s="22">
        <v>14.08</v>
      </c>
      <c r="D33" s="22">
        <v>14.08</v>
      </c>
      <c r="E33" s="22">
        <v>321.4128759069767</v>
      </c>
      <c r="F33" s="26">
        <v>100</v>
      </c>
      <c r="G33" s="44">
        <v>36297</v>
      </c>
      <c r="H33" s="22">
        <f t="shared" si="1"/>
        <v>9.995210476207191</v>
      </c>
      <c r="I33" s="22">
        <v>228.16666666666728</v>
      </c>
      <c r="J33" s="26">
        <v>70</v>
      </c>
      <c r="K33" s="22"/>
      <c r="L33" s="22"/>
      <c r="O33" s="22"/>
      <c r="P33" s="22"/>
    </row>
    <row r="34" spans="1:16" ht="12.75">
      <c r="A34" s="14">
        <f>'[1]15- amb'!A24</f>
        <v>36300</v>
      </c>
      <c r="B34" s="14"/>
      <c r="C34" s="22">
        <v>31.58</v>
      </c>
      <c r="D34" s="22">
        <v>31.58</v>
      </c>
      <c r="E34" s="22">
        <v>720.8962088879492</v>
      </c>
      <c r="F34" s="26">
        <v>100</v>
      </c>
      <c r="G34" s="44">
        <v>36301</v>
      </c>
      <c r="H34" s="22">
        <f t="shared" si="1"/>
        <v>22.08729783244844</v>
      </c>
      <c r="I34" s="22">
        <v>504.2</v>
      </c>
      <c r="J34" s="26">
        <v>70</v>
      </c>
      <c r="K34" s="22"/>
      <c r="L34" s="22"/>
      <c r="O34" s="22"/>
      <c r="P34" s="22"/>
    </row>
    <row r="35" spans="1:16" ht="12.75">
      <c r="A35" s="14">
        <f>'[1]15- amb'!A26</f>
        <v>36303</v>
      </c>
      <c r="B35" s="14"/>
      <c r="C35" s="22">
        <v>25.9</v>
      </c>
      <c r="D35" s="22">
        <v>25.9</v>
      </c>
      <c r="E35" s="22">
        <v>591.2353328118394</v>
      </c>
      <c r="F35" s="26">
        <v>100</v>
      </c>
      <c r="G35" s="44">
        <v>36303</v>
      </c>
      <c r="H35" s="22">
        <f t="shared" si="1"/>
        <v>18.11403739333088</v>
      </c>
      <c r="I35" s="22">
        <v>413.5</v>
      </c>
      <c r="J35" s="26">
        <v>70</v>
      </c>
      <c r="K35" s="22"/>
      <c r="L35" s="22"/>
      <c r="O35" s="22"/>
      <c r="P35" s="22"/>
    </row>
    <row r="36" spans="1:17" ht="12.75">
      <c r="A36" s="14">
        <f>'[1]15- amb'!A28</f>
        <v>36305</v>
      </c>
      <c r="B36" s="14"/>
      <c r="C36" s="22">
        <v>0.45</v>
      </c>
      <c r="E36" s="22"/>
      <c r="G36" s="44"/>
      <c r="I36" s="22"/>
      <c r="K36" s="22">
        <f>L36/22.8276</f>
        <v>93.44828190436138</v>
      </c>
      <c r="L36" s="22">
        <v>2133.2</v>
      </c>
      <c r="M36" s="26">
        <v>100</v>
      </c>
      <c r="N36" s="14">
        <v>36305</v>
      </c>
      <c r="O36" s="22">
        <f>P36/22.8276</f>
        <v>61.28984212094131</v>
      </c>
      <c r="P36" s="22">
        <v>1399.1</v>
      </c>
      <c r="Q36" s="26">
        <v>70</v>
      </c>
    </row>
    <row r="37" spans="1:16" ht="12.75">
      <c r="A37" s="14">
        <f>'[1]15- amb'!A32</f>
        <v>36310</v>
      </c>
      <c r="B37" s="14"/>
      <c r="C37" s="22">
        <v>25.42</v>
      </c>
      <c r="D37" s="22">
        <v>25.42</v>
      </c>
      <c r="E37" s="22">
        <v>580.2780756786469</v>
      </c>
      <c r="F37" s="26">
        <v>100</v>
      </c>
      <c r="G37" s="44">
        <v>36311</v>
      </c>
      <c r="H37" s="22">
        <f t="shared" si="1"/>
        <v>18.08483297995993</v>
      </c>
      <c r="I37" s="22">
        <v>412.8333333333333</v>
      </c>
      <c r="J37" s="26">
        <v>70</v>
      </c>
      <c r="K37" s="22"/>
      <c r="L37" s="22"/>
      <c r="O37" s="22"/>
      <c r="P37" s="22"/>
    </row>
    <row r="38" spans="1:16" ht="12.75">
      <c r="A38" s="14">
        <f>'[1]15- amb'!A34</f>
        <v>36312</v>
      </c>
      <c r="B38" s="14"/>
      <c r="C38" s="22">
        <v>6.68</v>
      </c>
      <c r="D38" s="22">
        <v>6.68</v>
      </c>
      <c r="E38" s="22">
        <v>152.48849510359403</v>
      </c>
      <c r="F38" s="26">
        <v>100</v>
      </c>
      <c r="G38" s="44">
        <v>36312</v>
      </c>
      <c r="H38" s="22">
        <f t="shared" si="1"/>
        <v>4.662484594671937</v>
      </c>
      <c r="I38" s="22">
        <v>106.4333333333331</v>
      </c>
      <c r="J38" s="26">
        <v>70</v>
      </c>
      <c r="K38" s="22"/>
      <c r="L38" s="22"/>
      <c r="O38" s="22"/>
      <c r="P38" s="22"/>
    </row>
    <row r="39" spans="1:16" ht="12.75">
      <c r="A39" s="14">
        <f>'[1]15- amb'!A36</f>
        <v>36314</v>
      </c>
      <c r="B39" s="14"/>
      <c r="C39" s="22">
        <v>2.4</v>
      </c>
      <c r="D39" s="22">
        <v>2.4</v>
      </c>
      <c r="E39" s="22">
        <v>54.78628566596194</v>
      </c>
      <c r="F39" s="26">
        <v>100</v>
      </c>
      <c r="G39" s="44">
        <v>36314</v>
      </c>
      <c r="H39" s="22">
        <f t="shared" si="1"/>
        <v>1.6558902381327547</v>
      </c>
      <c r="I39" s="22">
        <v>37.79999999999927</v>
      </c>
      <c r="J39" s="26">
        <v>70</v>
      </c>
      <c r="K39" s="22"/>
      <c r="L39" s="22"/>
      <c r="O39" s="22"/>
      <c r="P39" s="22"/>
    </row>
    <row r="40" spans="1:17" ht="12.75">
      <c r="A40" s="14">
        <v>36318</v>
      </c>
      <c r="B40" s="14"/>
      <c r="E40" s="22"/>
      <c r="G40" s="44"/>
      <c r="I40" s="22"/>
      <c r="K40" s="22">
        <f>L40/22.8276</f>
        <v>34.12389680328488</v>
      </c>
      <c r="L40" s="22">
        <v>778.9666666666659</v>
      </c>
      <c r="M40" s="26">
        <v>100</v>
      </c>
      <c r="N40" s="14">
        <v>36318</v>
      </c>
      <c r="O40" s="22">
        <f>P40/22.8276</f>
        <v>24.311213910646174</v>
      </c>
      <c r="P40" s="22">
        <v>554.9666666666666</v>
      </c>
      <c r="Q40" s="26">
        <v>70</v>
      </c>
    </row>
    <row r="41" spans="1:16" ht="12.75">
      <c r="A41" s="14">
        <f>'[1]15- amb'!A40</f>
        <v>36320</v>
      </c>
      <c r="B41" s="14"/>
      <c r="C41" s="22">
        <v>0.97</v>
      </c>
      <c r="E41" s="22"/>
      <c r="G41" s="44"/>
      <c r="I41" s="22"/>
      <c r="K41" s="22"/>
      <c r="L41" s="22"/>
      <c r="O41" s="22"/>
      <c r="P41" s="22"/>
    </row>
    <row r="42" spans="1:16" ht="12.75">
      <c r="A42" s="14">
        <f>'[1]15- amb'!A41</f>
        <v>36321</v>
      </c>
      <c r="B42" s="14"/>
      <c r="C42" s="22">
        <v>0.31</v>
      </c>
      <c r="E42" s="22"/>
      <c r="G42" s="44"/>
      <c r="I42" s="22"/>
      <c r="K42" s="22"/>
      <c r="L42" s="22"/>
      <c r="O42" s="22"/>
      <c r="P42" s="22"/>
    </row>
    <row r="43" spans="1:16" ht="12.75">
      <c r="A43" s="14">
        <f>'[1]15- amb'!A42</f>
        <v>36323</v>
      </c>
      <c r="B43" s="14"/>
      <c r="C43" s="22">
        <v>11.42</v>
      </c>
      <c r="D43" s="22">
        <v>11.42</v>
      </c>
      <c r="E43" s="22">
        <v>260.691192</v>
      </c>
      <c r="F43" s="26">
        <v>100</v>
      </c>
      <c r="G43" s="44">
        <v>36323</v>
      </c>
      <c r="H43" s="22">
        <f t="shared" si="1"/>
        <v>8.018071690993976</v>
      </c>
      <c r="I43" s="22">
        <v>183.03333333333407</v>
      </c>
      <c r="J43" s="26">
        <v>70</v>
      </c>
      <c r="K43" s="22"/>
      <c r="L43" s="22"/>
      <c r="O43" s="22"/>
      <c r="P43" s="22"/>
    </row>
    <row r="44" spans="1:16" ht="12.75">
      <c r="A44" s="14">
        <f>'[1]15- amb'!A44</f>
        <v>36324</v>
      </c>
      <c r="B44" s="14"/>
      <c r="C44" s="22">
        <v>53.2</v>
      </c>
      <c r="D44" s="22">
        <v>53.2</v>
      </c>
      <c r="E44" s="22">
        <v>1214.4293322621565</v>
      </c>
      <c r="F44" s="26">
        <v>100</v>
      </c>
      <c r="G44" s="44">
        <v>36324</v>
      </c>
      <c r="H44" s="22">
        <f t="shared" si="1"/>
        <v>37.27213256467322</v>
      </c>
      <c r="I44" s="22">
        <v>850.8333333333345</v>
      </c>
      <c r="J44" s="26">
        <v>70</v>
      </c>
      <c r="K44" s="22"/>
      <c r="L44" s="22"/>
      <c r="O44" s="22"/>
      <c r="P44" s="22"/>
    </row>
    <row r="45" spans="1:16" ht="12.75">
      <c r="A45" s="14">
        <f>'[1]15- amb'!A46</f>
        <v>36325</v>
      </c>
      <c r="B45" s="14"/>
      <c r="C45" s="22">
        <v>0.76</v>
      </c>
      <c r="E45" s="22"/>
      <c r="G45" s="44"/>
      <c r="I45" s="22"/>
      <c r="K45" s="22"/>
      <c r="L45" s="22"/>
      <c r="O45" s="22"/>
      <c r="P45" s="22"/>
    </row>
    <row r="46" spans="1:16" ht="12.75">
      <c r="A46" s="14">
        <f>'[1]15- amb'!A47</f>
        <v>36327</v>
      </c>
      <c r="B46" s="14"/>
      <c r="C46" s="22">
        <v>14.58</v>
      </c>
      <c r="D46" s="22">
        <v>14.58</v>
      </c>
      <c r="E46" s="22">
        <v>332.8266854207188</v>
      </c>
      <c r="F46" s="26">
        <v>100</v>
      </c>
      <c r="G46" s="44">
        <v>36327</v>
      </c>
      <c r="H46" s="22">
        <f t="shared" si="1"/>
        <v>10.773508092542935</v>
      </c>
      <c r="I46" s="22">
        <v>245.93333333333308</v>
      </c>
      <c r="J46" s="26">
        <v>70</v>
      </c>
      <c r="K46" s="22"/>
      <c r="L46" s="22"/>
      <c r="O46" s="22"/>
      <c r="P46" s="22"/>
    </row>
    <row r="47" spans="1:16" ht="12.75">
      <c r="A47" s="14">
        <f>'[1]15- amb'!A49</f>
        <v>36330</v>
      </c>
      <c r="B47" s="14"/>
      <c r="C47" s="22">
        <v>19.8</v>
      </c>
      <c r="D47" s="22">
        <v>19.8</v>
      </c>
      <c r="E47" s="22">
        <v>451.98685674418607</v>
      </c>
      <c r="F47" s="26">
        <v>100</v>
      </c>
      <c r="G47" s="44">
        <v>36330</v>
      </c>
      <c r="H47" s="22">
        <f t="shared" si="1"/>
        <v>13.877937233874752</v>
      </c>
      <c r="I47" s="22">
        <v>316.7999999999993</v>
      </c>
      <c r="J47" s="26">
        <v>70</v>
      </c>
      <c r="K47" s="22"/>
      <c r="L47" s="22"/>
      <c r="O47" s="22"/>
      <c r="P47" s="22"/>
    </row>
    <row r="48" spans="1:16" ht="12.75">
      <c r="A48" s="14">
        <f>'[1]15- amb'!A51</f>
        <v>36333</v>
      </c>
      <c r="B48" s="14"/>
      <c r="C48" s="22">
        <v>4.67</v>
      </c>
      <c r="D48" s="22">
        <v>4.67</v>
      </c>
      <c r="E48" s="22">
        <v>106.60498085835094</v>
      </c>
      <c r="F48" s="26">
        <v>100</v>
      </c>
      <c r="G48" s="44">
        <v>36333</v>
      </c>
      <c r="H48" s="22">
        <f t="shared" si="1"/>
        <v>3.265053414872087</v>
      </c>
      <c r="I48" s="22">
        <v>74.53333333333406</v>
      </c>
      <c r="J48" s="26">
        <v>70</v>
      </c>
      <c r="K48" s="22"/>
      <c r="L48" s="22"/>
      <c r="O48" s="22"/>
      <c r="P48" s="22"/>
    </row>
    <row r="49" spans="1:16" ht="12.75">
      <c r="A49" s="14">
        <f>'[1]15- amb'!A53</f>
        <v>36334</v>
      </c>
      <c r="B49" s="14"/>
      <c r="C49" s="22">
        <v>1.85</v>
      </c>
      <c r="D49" s="22">
        <v>1.85</v>
      </c>
      <c r="E49" s="22">
        <v>42.231095200845665</v>
      </c>
      <c r="F49" s="26">
        <v>100</v>
      </c>
      <c r="G49" s="44">
        <v>36334</v>
      </c>
      <c r="H49" s="22">
        <f t="shared" si="1"/>
        <v>1.2981361743386342</v>
      </c>
      <c r="I49" s="22">
        <v>29.633333333332605</v>
      </c>
      <c r="J49" s="26">
        <v>70</v>
      </c>
      <c r="K49" s="22"/>
      <c r="L49" s="22"/>
      <c r="O49" s="22"/>
      <c r="P49" s="22"/>
    </row>
    <row r="50" spans="1:16" ht="12.75">
      <c r="A50" s="14">
        <f>'[1]15- amb'!A55</f>
        <v>36338</v>
      </c>
      <c r="B50" s="14"/>
      <c r="C50" s="22">
        <v>18.75</v>
      </c>
      <c r="D50" s="22">
        <v>18.75</v>
      </c>
      <c r="E50" s="22">
        <v>428.0178567653277</v>
      </c>
      <c r="F50" s="26">
        <v>100</v>
      </c>
      <c r="G50" s="44">
        <v>36338</v>
      </c>
      <c r="H50" s="22">
        <f t="shared" si="1"/>
        <v>13.422348385287888</v>
      </c>
      <c r="I50" s="22">
        <v>306.3999999999978</v>
      </c>
      <c r="J50" s="26">
        <v>70</v>
      </c>
      <c r="K50" s="22"/>
      <c r="L50" s="22"/>
      <c r="O50" s="22"/>
      <c r="P50" s="22"/>
    </row>
    <row r="51" spans="1:16" ht="12.75">
      <c r="A51" s="14">
        <f>'[1]15- amb'!A57</f>
        <v>36339</v>
      </c>
      <c r="B51" s="14"/>
      <c r="C51" s="22">
        <v>41.6</v>
      </c>
      <c r="D51" s="22">
        <v>41.6</v>
      </c>
      <c r="E51" s="22">
        <v>949.6289515433403</v>
      </c>
      <c r="F51" s="26">
        <v>100</v>
      </c>
      <c r="G51" s="44">
        <v>36339</v>
      </c>
      <c r="H51" s="22">
        <f t="shared" si="1"/>
        <v>29.115339910167243</v>
      </c>
      <c r="I51" s="22">
        <v>664.6333333333338</v>
      </c>
      <c r="J51" s="26">
        <v>70</v>
      </c>
      <c r="K51" s="22"/>
      <c r="L51" s="22"/>
      <c r="O51" s="22"/>
      <c r="P51" s="22"/>
    </row>
    <row r="52" spans="1:17" ht="12.75">
      <c r="A52" s="14">
        <v>36340</v>
      </c>
      <c r="B52" s="14"/>
      <c r="E52" s="22"/>
      <c r="G52" s="44"/>
      <c r="I52" s="22"/>
      <c r="K52" s="22">
        <f>L52/22.8276</f>
        <v>55.94543447405771</v>
      </c>
      <c r="L52" s="22">
        <v>1277.1</v>
      </c>
      <c r="M52" s="26">
        <v>100</v>
      </c>
      <c r="N52" s="14">
        <v>36340</v>
      </c>
      <c r="O52" s="22">
        <f>P52/22.8276</f>
        <v>39.61578673769183</v>
      </c>
      <c r="P52" s="22">
        <v>904.3333333333339</v>
      </c>
      <c r="Q52" s="26">
        <v>70</v>
      </c>
    </row>
    <row r="53" spans="1:17" ht="12.75">
      <c r="A53" s="14">
        <v>36341</v>
      </c>
      <c r="B53" s="14"/>
      <c r="E53" s="22"/>
      <c r="G53" s="44"/>
      <c r="I53" s="22"/>
      <c r="K53" s="22">
        <f>L53/22.8276</f>
        <v>56.714970766382216</v>
      </c>
      <c r="L53" s="22">
        <v>1294.6666666666667</v>
      </c>
      <c r="M53" s="26">
        <v>100</v>
      </c>
      <c r="N53" s="14">
        <v>36341</v>
      </c>
      <c r="O53" s="22">
        <f>P53/22.8276</f>
        <v>39.14413546175101</v>
      </c>
      <c r="P53" s="22">
        <v>893.5666666666675</v>
      </c>
      <c r="Q53" s="26">
        <v>70</v>
      </c>
    </row>
    <row r="54" spans="1:17" ht="12.75">
      <c r="A54" s="14">
        <v>36342</v>
      </c>
      <c r="B54" s="14"/>
      <c r="C54" s="22">
        <v>4.6</v>
      </c>
      <c r="D54" s="22">
        <v>4.6</v>
      </c>
      <c r="E54" s="22">
        <v>105.00704752642706</v>
      </c>
      <c r="F54" s="26">
        <v>100</v>
      </c>
      <c r="G54" s="44">
        <v>36342</v>
      </c>
      <c r="H54" s="22">
        <f t="shared" si="1"/>
        <v>3.218326353478506</v>
      </c>
      <c r="I54" s="22">
        <v>73.46666666666594</v>
      </c>
      <c r="J54" s="26">
        <v>70</v>
      </c>
      <c r="K54" s="22">
        <f>L54/22.8276</f>
        <v>52.59568826040988</v>
      </c>
      <c r="L54" s="22">
        <v>1200.6333333333325</v>
      </c>
      <c r="M54" s="26">
        <v>100</v>
      </c>
      <c r="N54" s="14">
        <v>36342</v>
      </c>
      <c r="O54" s="22">
        <f>P54/22.8276</f>
        <v>40.068455144941474</v>
      </c>
      <c r="P54" s="22">
        <v>914.6666666666661</v>
      </c>
      <c r="Q54" s="26">
        <v>70</v>
      </c>
    </row>
    <row r="55" spans="1:16" ht="12.75">
      <c r="A55" s="14">
        <f>'[1]15- amb'!A65</f>
        <v>36350</v>
      </c>
      <c r="B55" s="14"/>
      <c r="C55" s="22">
        <v>14.25</v>
      </c>
      <c r="D55" s="22">
        <v>14.25</v>
      </c>
      <c r="E55" s="22">
        <v>325.29357114164907</v>
      </c>
      <c r="F55" s="26">
        <v>100</v>
      </c>
      <c r="G55" s="44">
        <v>36350</v>
      </c>
      <c r="H55" s="22">
        <f t="shared" si="1"/>
        <v>9.955784518156372</v>
      </c>
      <c r="I55" s="22">
        <v>227.26666666666642</v>
      </c>
      <c r="J55" s="26">
        <v>70</v>
      </c>
      <c r="K55" s="22"/>
      <c r="L55" s="22"/>
      <c r="O55" s="22"/>
      <c r="P55" s="22"/>
    </row>
    <row r="56" spans="1:16" ht="12.75">
      <c r="A56" s="14">
        <f>'[1]15- amb'!A67</f>
        <v>36357</v>
      </c>
      <c r="B56" s="14"/>
      <c r="C56" s="22">
        <v>4.67</v>
      </c>
      <c r="D56" s="22">
        <v>4.67</v>
      </c>
      <c r="E56" s="22">
        <v>106.60498085835094</v>
      </c>
      <c r="F56" s="26">
        <v>100</v>
      </c>
      <c r="G56" s="44">
        <v>36357</v>
      </c>
      <c r="H56" s="22">
        <f t="shared" si="1"/>
        <v>3.742545573487055</v>
      </c>
      <c r="I56" s="22">
        <v>85.4333333333331</v>
      </c>
      <c r="J56" s="26">
        <v>70</v>
      </c>
      <c r="K56" s="22"/>
      <c r="L56" s="22"/>
      <c r="O56" s="22"/>
      <c r="P56" s="22"/>
    </row>
    <row r="57" spans="1:16" ht="12.75">
      <c r="A57" s="14">
        <f>'[1]15- amb'!A69</f>
        <v>36358</v>
      </c>
      <c r="B57" s="14"/>
      <c r="C57" s="22">
        <v>4</v>
      </c>
      <c r="D57" s="22">
        <v>4</v>
      </c>
      <c r="E57" s="22">
        <v>91.31047610993657</v>
      </c>
      <c r="F57" s="26">
        <v>100</v>
      </c>
      <c r="G57" s="44">
        <v>36358</v>
      </c>
      <c r="H57" s="22">
        <f t="shared" si="1"/>
        <v>2.777339711577224</v>
      </c>
      <c r="I57" s="22">
        <v>63.40000000000024</v>
      </c>
      <c r="J57" s="26">
        <v>70</v>
      </c>
      <c r="K57" s="22"/>
      <c r="L57" s="22"/>
      <c r="O57" s="22"/>
      <c r="P57" s="22"/>
    </row>
    <row r="58" spans="1:17" ht="12.75">
      <c r="A58" s="14">
        <v>36370</v>
      </c>
      <c r="B58" s="14"/>
      <c r="E58" s="22"/>
      <c r="G58" s="44"/>
      <c r="I58" s="22"/>
      <c r="K58" s="22">
        <f>L58/22.8276</f>
        <v>22.909402068840663</v>
      </c>
      <c r="L58" s="22">
        <v>522.9666666666672</v>
      </c>
      <c r="M58" s="26">
        <v>100</v>
      </c>
      <c r="N58" s="14">
        <v>36370</v>
      </c>
      <c r="O58" s="22">
        <f>P58/22.8276</f>
        <v>16.06096713335316</v>
      </c>
      <c r="P58" s="22">
        <v>366.6333333333326</v>
      </c>
      <c r="Q58" s="26">
        <v>70</v>
      </c>
    </row>
    <row r="59" spans="1:16" ht="12.75">
      <c r="A59" s="14">
        <f>'[1]15- amb'!A73</f>
        <v>36371</v>
      </c>
      <c r="B59" s="14"/>
      <c r="C59" s="36">
        <v>0.5</v>
      </c>
      <c r="D59" s="36"/>
      <c r="E59" s="36"/>
      <c r="F59" s="27"/>
      <c r="G59" s="44"/>
      <c r="I59" s="22"/>
      <c r="J59" s="27"/>
      <c r="K59" s="22"/>
      <c r="L59" s="22"/>
      <c r="O59" s="22"/>
      <c r="P59" s="22"/>
    </row>
    <row r="60" spans="1:16" ht="12.75">
      <c r="A60" s="14">
        <f>'[1]15- amb'!A75</f>
        <v>36372</v>
      </c>
      <c r="B60" s="14"/>
      <c r="C60" s="36">
        <v>6.96</v>
      </c>
      <c r="D60" s="36">
        <v>6.96</v>
      </c>
      <c r="E60" s="36">
        <v>146.8</v>
      </c>
      <c r="F60" s="27">
        <v>100</v>
      </c>
      <c r="G60" s="44">
        <v>36372</v>
      </c>
      <c r="H60" s="22">
        <f t="shared" si="1"/>
        <v>4.850853060914576</v>
      </c>
      <c r="I60" s="22">
        <v>110.73333333333358</v>
      </c>
      <c r="J60" s="27">
        <v>70</v>
      </c>
      <c r="K60" s="22"/>
      <c r="L60" s="22"/>
      <c r="O60" s="22"/>
      <c r="P60" s="22"/>
    </row>
    <row r="61" spans="1:16" ht="12.75">
      <c r="A61" s="14">
        <f>'[1]15- amb'!A78</f>
        <v>36373</v>
      </c>
      <c r="B61" s="14"/>
      <c r="C61" s="22">
        <v>21.67</v>
      </c>
      <c r="D61" s="22">
        <v>21.67</v>
      </c>
      <c r="E61" s="36">
        <f>C61*22.8276</f>
        <v>494.67409200000003</v>
      </c>
      <c r="F61" s="27">
        <v>100</v>
      </c>
      <c r="G61" s="14">
        <v>36373</v>
      </c>
      <c r="H61" s="22">
        <f t="shared" si="1"/>
        <v>15.148329215511016</v>
      </c>
      <c r="I61" s="22">
        <v>345.7999999999993</v>
      </c>
      <c r="J61" s="27">
        <v>70</v>
      </c>
      <c r="K61" s="22"/>
      <c r="L61" s="22"/>
      <c r="O61" s="22"/>
      <c r="P61" s="22"/>
    </row>
    <row r="62" spans="1:16" ht="12.75">
      <c r="A62" s="14">
        <f>'[1]15- amb'!A81</f>
        <v>36374</v>
      </c>
      <c r="B62" s="14"/>
      <c r="C62" s="22">
        <v>43.92</v>
      </c>
      <c r="D62" s="22">
        <v>43.92</v>
      </c>
      <c r="E62" s="22">
        <f>C62*22.8276</f>
        <v>1002.588192</v>
      </c>
      <c r="F62" s="27">
        <v>100</v>
      </c>
      <c r="G62" s="44">
        <v>36374</v>
      </c>
      <c r="H62" s="22">
        <f t="shared" si="1"/>
        <v>31.29836980964571</v>
      </c>
      <c r="I62" s="22">
        <v>714.4666666666684</v>
      </c>
      <c r="J62" s="27">
        <v>70</v>
      </c>
      <c r="K62" s="22"/>
      <c r="L62" s="22"/>
      <c r="O62" s="22"/>
      <c r="P62" s="22"/>
    </row>
    <row r="63" spans="1:16" ht="12.75">
      <c r="A63" s="14">
        <f>'[1]15- amb'!A84</f>
        <v>36375</v>
      </c>
      <c r="B63" s="14"/>
      <c r="C63" s="22">
        <v>32.08</v>
      </c>
      <c r="D63" s="22">
        <v>32.08</v>
      </c>
      <c r="E63" s="22">
        <f>C63*22.8276</f>
        <v>732.309408</v>
      </c>
      <c r="F63" s="27">
        <v>100</v>
      </c>
      <c r="G63" s="44">
        <v>36375</v>
      </c>
      <c r="H63" s="22">
        <f t="shared" si="1"/>
        <v>22.42898946888854</v>
      </c>
      <c r="I63" s="22">
        <v>512</v>
      </c>
      <c r="J63" s="27">
        <v>70</v>
      </c>
      <c r="K63" s="22"/>
      <c r="L63" s="22"/>
      <c r="O63" s="22"/>
      <c r="P63" s="22"/>
    </row>
    <row r="64" spans="1:16" ht="12.75">
      <c r="A64" s="14">
        <f>'[1]15- amb'!A86</f>
        <v>36383</v>
      </c>
      <c r="B64" s="14"/>
      <c r="C64" s="22">
        <v>6.18</v>
      </c>
      <c r="D64" s="22">
        <v>6.18</v>
      </c>
      <c r="E64" s="22">
        <f>C64*22.8276</f>
        <v>141.074568</v>
      </c>
      <c r="F64" s="27">
        <v>100</v>
      </c>
      <c r="G64" s="44">
        <v>36383</v>
      </c>
      <c r="H64" s="22">
        <f t="shared" si="1"/>
        <v>4.304730530877762</v>
      </c>
      <c r="I64" s="22">
        <v>98.26666666666522</v>
      </c>
      <c r="J64" s="27">
        <v>70</v>
      </c>
      <c r="K64" s="22"/>
      <c r="L64" s="22"/>
      <c r="O64" s="22"/>
      <c r="P64" s="22"/>
    </row>
    <row r="65" spans="1:17" ht="12.75">
      <c r="A65" s="44">
        <v>36390</v>
      </c>
      <c r="B65" s="14"/>
      <c r="E65" s="22"/>
      <c r="G65" s="44"/>
      <c r="I65" s="22"/>
      <c r="K65" s="22">
        <f>L65/22.8276</f>
        <v>56.25354103512119</v>
      </c>
      <c r="L65" s="22">
        <v>1284.1333333333325</v>
      </c>
      <c r="M65" s="26">
        <v>100</v>
      </c>
      <c r="N65" s="44">
        <v>36390</v>
      </c>
      <c r="O65" s="22">
        <f>P65/22.8276</f>
        <v>38.94992611283414</v>
      </c>
      <c r="P65" s="22">
        <v>889.1333333333326</v>
      </c>
      <c r="Q65" s="26">
        <v>70</v>
      </c>
    </row>
    <row r="66" spans="1:17" ht="12.75">
      <c r="A66" s="44">
        <v>36391</v>
      </c>
      <c r="B66" s="14"/>
      <c r="E66" s="22"/>
      <c r="G66" s="44"/>
      <c r="I66" s="22"/>
      <c r="K66" s="22">
        <f>L66/22.8276</f>
        <v>55.23576722914367</v>
      </c>
      <c r="L66" s="22">
        <v>1260.9</v>
      </c>
      <c r="M66" s="26">
        <v>100</v>
      </c>
      <c r="N66" s="44">
        <v>36391</v>
      </c>
      <c r="O66" s="22">
        <f>P66/22.8276</f>
        <v>39.12515259305988</v>
      </c>
      <c r="P66" s="22">
        <v>893.1333333333338</v>
      </c>
      <c r="Q66" s="26">
        <v>70</v>
      </c>
    </row>
    <row r="67" spans="1:16" ht="12.75">
      <c r="A67" s="14">
        <f>'[1]15- amb'!A94</f>
        <v>36395</v>
      </c>
      <c r="B67" s="14"/>
      <c r="C67" s="22">
        <v>2.07</v>
      </c>
      <c r="D67" s="22">
        <v>2.07</v>
      </c>
      <c r="E67" s="22">
        <v>46.96666666666715</v>
      </c>
      <c r="F67" s="26">
        <v>100</v>
      </c>
      <c r="G67" s="44">
        <v>36395</v>
      </c>
      <c r="H67" s="22">
        <f t="shared" si="1"/>
        <v>1.4207947104966394</v>
      </c>
      <c r="I67" s="22">
        <v>32.43333333333309</v>
      </c>
      <c r="J67" s="26">
        <v>70</v>
      </c>
      <c r="K67" s="22"/>
      <c r="L67" s="22"/>
      <c r="O67" s="22"/>
      <c r="P67" s="22"/>
    </row>
    <row r="68" spans="1:16" ht="12.75">
      <c r="A68" s="14">
        <f>'[1]15- amb'!A96</f>
        <v>36403</v>
      </c>
      <c r="B68" s="14"/>
      <c r="C68" s="22">
        <v>3.68</v>
      </c>
      <c r="D68" s="22">
        <v>3.68</v>
      </c>
      <c r="E68" s="22">
        <v>90.66666666666545</v>
      </c>
      <c r="F68" s="26">
        <v>100</v>
      </c>
      <c r="G68" s="44">
        <v>36403</v>
      </c>
      <c r="H68" s="22">
        <f t="shared" si="1"/>
        <v>2.5772894799862156</v>
      </c>
      <c r="I68" s="22">
        <v>58.833333333333336</v>
      </c>
      <c r="J68" s="26">
        <v>70</v>
      </c>
      <c r="K68" s="22"/>
      <c r="L68" s="22"/>
      <c r="O68" s="22"/>
      <c r="P68" s="22"/>
    </row>
    <row r="69" spans="1:16" ht="12.75">
      <c r="A69" s="14">
        <f>'[1]15- amb'!A99</f>
        <v>36407</v>
      </c>
      <c r="B69" s="14"/>
      <c r="C69" s="22">
        <v>19.8</v>
      </c>
      <c r="D69" s="22">
        <v>19.8</v>
      </c>
      <c r="E69" s="22">
        <v>452.1333333333326</v>
      </c>
      <c r="F69" s="26">
        <v>100</v>
      </c>
      <c r="G69" s="44">
        <v>36407</v>
      </c>
      <c r="H69" s="22">
        <f t="shared" si="1"/>
        <v>15.139567891499807</v>
      </c>
      <c r="I69" s="22">
        <v>345.600000000001</v>
      </c>
      <c r="J69" s="26">
        <v>70</v>
      </c>
      <c r="K69" s="22"/>
      <c r="L69" s="22"/>
      <c r="O69" s="22"/>
      <c r="P69" s="22"/>
    </row>
    <row r="70" spans="1:16" ht="12.75">
      <c r="A70" s="14">
        <f>'[1]15- amb'!A101</f>
        <v>36408</v>
      </c>
      <c r="B70" s="14"/>
      <c r="C70" s="22">
        <v>0.52</v>
      </c>
      <c r="E70" s="22"/>
      <c r="G70" s="44"/>
      <c r="I70" s="22"/>
      <c r="K70" s="22"/>
      <c r="L70" s="22"/>
      <c r="O70" s="22"/>
      <c r="P70" s="22"/>
    </row>
    <row r="71" spans="1:16" ht="12.75">
      <c r="A71" s="14">
        <f>'[1]15- amb'!A102</f>
        <v>36410</v>
      </c>
      <c r="B71" s="14"/>
      <c r="C71" s="22">
        <v>2.5</v>
      </c>
      <c r="D71" s="22">
        <v>2.5</v>
      </c>
      <c r="E71" s="22">
        <v>68.76666666666642</v>
      </c>
      <c r="F71" s="26">
        <v>100</v>
      </c>
      <c r="G71" s="44">
        <v>36411</v>
      </c>
      <c r="H71" s="22">
        <f t="shared" si="1"/>
        <v>2.0997973213711947</v>
      </c>
      <c r="I71" s="22">
        <v>47.93333333333309</v>
      </c>
      <c r="J71" s="26">
        <v>70</v>
      </c>
      <c r="K71" s="22"/>
      <c r="L71" s="22"/>
      <c r="O71" s="22"/>
      <c r="P71" s="22"/>
    </row>
    <row r="72" spans="1:16" ht="12.75">
      <c r="A72" s="14">
        <f>'[1]15- amb'!A104</f>
        <v>36415</v>
      </c>
      <c r="B72" s="14"/>
      <c r="C72" s="22">
        <v>1.2</v>
      </c>
      <c r="E72" s="22"/>
      <c r="G72" s="44"/>
      <c r="I72" s="22"/>
      <c r="K72" s="22"/>
      <c r="L72" s="22"/>
      <c r="O72" s="22"/>
      <c r="P72" s="22"/>
    </row>
    <row r="73" spans="1:16" ht="12.75">
      <c r="A73" s="14">
        <f>'[1]15- amb'!A105</f>
        <v>36417</v>
      </c>
      <c r="B73" s="14"/>
      <c r="C73" s="22">
        <v>1.35</v>
      </c>
      <c r="D73" s="22">
        <v>1.35</v>
      </c>
      <c r="E73" s="22">
        <v>62.9333333333343</v>
      </c>
      <c r="F73" s="26">
        <v>100</v>
      </c>
      <c r="G73" s="44">
        <v>36417</v>
      </c>
      <c r="H73" s="22">
        <f t="shared" si="1"/>
        <v>1.777088553622234</v>
      </c>
      <c r="I73" s="22">
        <v>40.56666666666691</v>
      </c>
      <c r="J73" s="26">
        <v>70</v>
      </c>
      <c r="K73" s="22"/>
      <c r="L73" s="22"/>
      <c r="O73" s="22"/>
      <c r="P73" s="22"/>
    </row>
    <row r="74" spans="1:17" ht="12.75">
      <c r="A74" s="14">
        <v>36429</v>
      </c>
      <c r="B74" s="14"/>
      <c r="E74" s="22"/>
      <c r="G74" s="44"/>
      <c r="I74" s="22"/>
      <c r="K74" s="22">
        <f>L74/22.8276</f>
        <v>33.658086410018285</v>
      </c>
      <c r="L74" s="22">
        <v>768.3333333333334</v>
      </c>
      <c r="M74" s="26">
        <v>100</v>
      </c>
      <c r="N74" s="14">
        <v>36429</v>
      </c>
      <c r="O74" s="22">
        <f>P74/22.8276</f>
        <v>24.77118342123864</v>
      </c>
      <c r="P74" s="22">
        <v>565.4666666666672</v>
      </c>
      <c r="Q74" s="26">
        <v>70</v>
      </c>
    </row>
    <row r="75" spans="1:17" ht="12.75">
      <c r="A75" s="14">
        <v>36429</v>
      </c>
      <c r="B75" s="14"/>
      <c r="C75" s="22">
        <v>54.5</v>
      </c>
      <c r="D75" s="22">
        <v>54.5</v>
      </c>
      <c r="E75" s="22">
        <v>1244.7333333333336</v>
      </c>
      <c r="F75" s="26">
        <v>100</v>
      </c>
      <c r="G75" s="44">
        <v>36430</v>
      </c>
      <c r="H75" s="22">
        <f t="shared" si="1"/>
        <v>54.52609998422962</v>
      </c>
      <c r="I75" s="22">
        <v>1244.7</v>
      </c>
      <c r="J75" s="26">
        <v>70</v>
      </c>
      <c r="K75" s="22">
        <f>L75/22.8276</f>
        <v>54.53194086690386</v>
      </c>
      <c r="L75" s="22">
        <v>1244.8333333333346</v>
      </c>
      <c r="M75" s="26">
        <v>100</v>
      </c>
      <c r="N75" s="14">
        <v>36430</v>
      </c>
      <c r="O75" s="22">
        <f>P75/22.8276</f>
        <v>54.52463976356107</v>
      </c>
      <c r="P75" s="22">
        <v>1244.6666666666667</v>
      </c>
      <c r="Q75" s="26">
        <v>70</v>
      </c>
    </row>
    <row r="76" spans="1:17" ht="12.75">
      <c r="A76" s="14">
        <v>36430</v>
      </c>
      <c r="B76" s="14"/>
      <c r="C76" s="22">
        <v>6.33</v>
      </c>
      <c r="D76" s="22">
        <v>6.33</v>
      </c>
      <c r="E76" s="22">
        <v>144.73333333333358</v>
      </c>
      <c r="F76" s="26">
        <v>100</v>
      </c>
      <c r="G76" s="44">
        <v>36431</v>
      </c>
      <c r="H76" s="22">
        <f t="shared" si="1"/>
        <v>6.347579246175682</v>
      </c>
      <c r="I76" s="22">
        <v>144.9</v>
      </c>
      <c r="J76" s="26">
        <v>70</v>
      </c>
      <c r="K76" s="22">
        <f>L76/22.8276</f>
        <v>6.424970941608695</v>
      </c>
      <c r="L76" s="22">
        <v>146.66666666666666</v>
      </c>
      <c r="M76" s="26">
        <v>100</v>
      </c>
      <c r="N76" s="14">
        <v>36431</v>
      </c>
      <c r="O76" s="22">
        <f>P76/22.8276</f>
        <v>6.343198584170008</v>
      </c>
      <c r="P76" s="22">
        <v>144.79999999999927</v>
      </c>
      <c r="Q76" s="26">
        <v>70</v>
      </c>
    </row>
    <row r="77" ht="12.75">
      <c r="A77" s="14">
        <v>36431</v>
      </c>
    </row>
    <row r="78" spans="1:18" ht="13.5" thickBot="1">
      <c r="A78" s="17">
        <v>36453</v>
      </c>
      <c r="B78" s="37"/>
      <c r="C78" s="37"/>
      <c r="D78" s="37"/>
      <c r="E78" s="19"/>
      <c r="F78" s="32"/>
      <c r="G78" s="17"/>
      <c r="H78" s="37"/>
      <c r="I78" s="19"/>
      <c r="J78" s="32"/>
      <c r="K78" s="19"/>
      <c r="L78" s="19"/>
      <c r="M78" s="32"/>
      <c r="N78" s="19"/>
      <c r="O78" s="19"/>
      <c r="P78" s="19"/>
      <c r="Q78" s="32"/>
      <c r="R78" s="19"/>
    </row>
    <row r="79" spans="1:18" ht="12.75">
      <c r="A79" s="14">
        <v>36486</v>
      </c>
      <c r="B79" s="131"/>
      <c r="C79">
        <v>49.6</v>
      </c>
      <c r="D79">
        <v>49.6</v>
      </c>
      <c r="H79">
        <v>49.6</v>
      </c>
      <c r="K79">
        <v>49.6</v>
      </c>
      <c r="O79">
        <v>49.6</v>
      </c>
      <c r="R79" t="s">
        <v>56</v>
      </c>
    </row>
    <row r="80" spans="1:18" ht="12.75">
      <c r="A80" s="14">
        <v>36487</v>
      </c>
      <c r="B80" s="131"/>
      <c r="C80">
        <v>0.1</v>
      </c>
      <c r="D80">
        <v>0.1</v>
      </c>
      <c r="H80">
        <v>0.1</v>
      </c>
      <c r="K80">
        <v>0.1</v>
      </c>
      <c r="O80">
        <v>0.1</v>
      </c>
      <c r="R80" t="s">
        <v>56</v>
      </c>
    </row>
    <row r="81" spans="1:18" ht="12.75">
      <c r="A81" s="14">
        <v>36496</v>
      </c>
      <c r="B81" s="131"/>
      <c r="C81">
        <v>13.3</v>
      </c>
      <c r="D81">
        <v>13.3</v>
      </c>
      <c r="H81">
        <v>13.3</v>
      </c>
      <c r="K81">
        <v>13.3</v>
      </c>
      <c r="O81">
        <v>13.3</v>
      </c>
      <c r="R81" t="s">
        <v>56</v>
      </c>
    </row>
    <row r="82" spans="1:18" ht="12.75">
      <c r="A82" s="14">
        <v>36498</v>
      </c>
      <c r="B82" s="131"/>
      <c r="C82">
        <v>8.7</v>
      </c>
      <c r="D82">
        <v>8.7</v>
      </c>
      <c r="H82">
        <v>8.7</v>
      </c>
      <c r="K82">
        <v>8.7</v>
      </c>
      <c r="O82">
        <v>8.7</v>
      </c>
      <c r="R82" t="s">
        <v>56</v>
      </c>
    </row>
    <row r="83" spans="1:18" ht="12.75">
      <c r="A83" s="14">
        <v>36499</v>
      </c>
      <c r="B83" s="131"/>
      <c r="C83">
        <v>6.8</v>
      </c>
      <c r="D83">
        <v>6.8</v>
      </c>
      <c r="H83">
        <v>6.8</v>
      </c>
      <c r="K83">
        <v>6.8</v>
      </c>
      <c r="O83">
        <v>6.8</v>
      </c>
      <c r="R83" t="s">
        <v>56</v>
      </c>
    </row>
    <row r="84" spans="1:18" ht="12.75">
      <c r="A84" s="14">
        <v>36508</v>
      </c>
      <c r="B84" s="131"/>
      <c r="C84">
        <v>1</v>
      </c>
      <c r="D84">
        <v>1</v>
      </c>
      <c r="H84">
        <v>1</v>
      </c>
      <c r="K84">
        <v>1</v>
      </c>
      <c r="O84">
        <v>1</v>
      </c>
      <c r="R84" t="s">
        <v>56</v>
      </c>
    </row>
    <row r="85" spans="1:18" ht="12.75">
      <c r="A85" s="14">
        <v>36511</v>
      </c>
      <c r="B85" s="131"/>
      <c r="C85">
        <v>2</v>
      </c>
      <c r="D85">
        <v>2</v>
      </c>
      <c r="H85">
        <v>2</v>
      </c>
      <c r="K85">
        <v>2</v>
      </c>
      <c r="O85">
        <v>2</v>
      </c>
      <c r="R85" t="s">
        <v>56</v>
      </c>
    </row>
    <row r="86" spans="1:18" ht="12.75">
      <c r="A86" s="14">
        <v>36513</v>
      </c>
      <c r="B86" s="131"/>
      <c r="C86">
        <v>3.8</v>
      </c>
      <c r="D86">
        <v>3.8</v>
      </c>
      <c r="H86">
        <v>3.8</v>
      </c>
      <c r="K86">
        <v>3.8</v>
      </c>
      <c r="O86">
        <v>3.8</v>
      </c>
      <c r="R86" t="s">
        <v>56</v>
      </c>
    </row>
    <row r="87" spans="1:17" s="43" customFormat="1" ht="12.75">
      <c r="A87" s="41" t="s">
        <v>106</v>
      </c>
      <c r="B87" s="42"/>
      <c r="C87" s="42">
        <f>SUM(C29:C78)</f>
        <v>535.0100000000001</v>
      </c>
      <c r="D87" s="42">
        <f aca="true" t="shared" si="2" ref="D87:P87">SUM(D29:D78)</f>
        <v>528.8700000000002</v>
      </c>
      <c r="E87" s="42">
        <f t="shared" si="2"/>
        <v>12111.957721819594</v>
      </c>
      <c r="F87" s="76"/>
      <c r="G87" s="42"/>
      <c r="H87" s="42">
        <f t="shared" si="2"/>
        <v>393.9923601254619</v>
      </c>
      <c r="I87" s="42">
        <f t="shared" si="2"/>
        <v>8993.9</v>
      </c>
      <c r="J87" s="76"/>
      <c r="K87" s="42">
        <f t="shared" si="2"/>
        <v>521.8419807601324</v>
      </c>
      <c r="L87" s="42">
        <f t="shared" si="2"/>
        <v>11912.399999999998</v>
      </c>
      <c r="M87" s="76"/>
      <c r="N87" s="42"/>
      <c r="O87" s="42">
        <f t="shared" si="2"/>
        <v>384.20450098418866</v>
      </c>
      <c r="P87" s="42">
        <f t="shared" si="2"/>
        <v>8770.466666666665</v>
      </c>
      <c r="Q87" s="76"/>
    </row>
    <row r="88" ht="12.75"/>
    <row r="89" spans="1:15" ht="12.75">
      <c r="A89" s="41" t="s">
        <v>159</v>
      </c>
      <c r="C89" s="22">
        <f>SUM(C27:C77)</f>
        <v>546.8100000000001</v>
      </c>
      <c r="D89" s="22">
        <f>SUM(D27:D77)</f>
        <v>540.6700000000002</v>
      </c>
      <c r="H89" s="22">
        <f>SUM(H27:H77)</f>
        <v>405.7923699611132</v>
      </c>
      <c r="K89" s="22">
        <f>SUM(K27:K77)</f>
        <v>521.8419807601324</v>
      </c>
      <c r="O89" s="22">
        <f>SUM(O27:O77)</f>
        <v>396.00451081983994</v>
      </c>
    </row>
    <row r="90" spans="1:15" ht="12.75">
      <c r="A90" s="41" t="s">
        <v>160</v>
      </c>
      <c r="C90" s="22">
        <f>SUM(C3:C86)</f>
        <v>918.2199999999998</v>
      </c>
      <c r="D90" s="22">
        <f>SUM(D3:D86)</f>
        <v>912.0799999999998</v>
      </c>
      <c r="H90" s="22">
        <f>SUM(H3:H86)</f>
        <v>777.2024426532445</v>
      </c>
      <c r="K90" s="22">
        <f>SUM(K3:K86)</f>
        <v>893.2520534522635</v>
      </c>
      <c r="O90" s="22">
        <f>SUM(O3:O86)</f>
        <v>767.414583511971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50"/>
  <sheetViews>
    <sheetView zoomScale="85" zoomScaleNormal="85" zoomScalePageLayoutView="0" workbookViewId="0" topLeftCell="A1">
      <pane ySplit="2" topLeftCell="A87" activePane="bottomLeft" state="frozen"/>
      <selection pane="topLeft" activeCell="A1" sqref="A1"/>
      <selection pane="bottomLeft" activeCell="A100" sqref="A100:A101"/>
    </sheetView>
  </sheetViews>
  <sheetFormatPr defaultColWidth="9.140625" defaultRowHeight="12.75"/>
  <cols>
    <col min="1" max="1" width="10.421875" style="67" customWidth="1"/>
    <col min="2" max="2" width="8.57421875" style="14" bestFit="1" customWidth="1"/>
    <col min="3" max="3" width="7.8515625" style="16" customWidth="1"/>
    <col min="4" max="4" width="9.00390625" style="16" bestFit="1" customWidth="1"/>
    <col min="5" max="5" width="7.57421875" style="16" bestFit="1" customWidth="1"/>
    <col min="6" max="6" width="6.7109375" style="26" customWidth="1"/>
    <col min="7" max="7" width="9.140625" style="67" customWidth="1"/>
    <col min="8" max="8" width="9.28125" style="16" customWidth="1"/>
    <col min="9" max="9" width="8.7109375" style="16" bestFit="1" customWidth="1"/>
    <col min="10" max="10" width="7.00390625" style="26" customWidth="1"/>
    <col min="11" max="11" width="6.421875" style="16" bestFit="1" customWidth="1"/>
    <col min="12" max="12" width="11.8515625" style="16" bestFit="1" customWidth="1"/>
    <col min="13" max="13" width="7.7109375" style="26" customWidth="1"/>
    <col min="14" max="14" width="9.57421875" style="67" bestFit="1" customWidth="1"/>
    <col min="15" max="15" width="9.421875" style="16" bestFit="1" customWidth="1"/>
    <col min="16" max="16" width="9.140625" style="16" customWidth="1"/>
    <col min="17" max="17" width="6.8515625" style="26" customWidth="1"/>
    <col min="18" max="18" width="15.140625" style="16" customWidth="1"/>
    <col min="19" max="16384" width="9.140625" style="16" customWidth="1"/>
  </cols>
  <sheetData>
    <row r="1" spans="1:20" ht="12.75">
      <c r="A1" s="4" t="s">
        <v>44</v>
      </c>
      <c r="B1" s="3" t="s">
        <v>99</v>
      </c>
      <c r="C1" s="5" t="s">
        <v>50</v>
      </c>
      <c r="D1" s="5" t="s">
        <v>51</v>
      </c>
      <c r="E1" s="30" t="s">
        <v>139</v>
      </c>
      <c r="F1" s="30" t="s">
        <v>102</v>
      </c>
      <c r="G1" s="10" t="s">
        <v>103</v>
      </c>
      <c r="H1" s="5" t="s">
        <v>51</v>
      </c>
      <c r="I1" s="9" t="s">
        <v>134</v>
      </c>
      <c r="J1" s="30" t="s">
        <v>102</v>
      </c>
      <c r="K1" s="5" t="s">
        <v>51</v>
      </c>
      <c r="L1" s="5" t="s">
        <v>134</v>
      </c>
      <c r="M1" s="30" t="s">
        <v>102</v>
      </c>
      <c r="N1" s="4" t="s">
        <v>104</v>
      </c>
      <c r="O1" s="5" t="s">
        <v>51</v>
      </c>
      <c r="P1" s="5" t="s">
        <v>134</v>
      </c>
      <c r="Q1" s="30" t="s">
        <v>102</v>
      </c>
      <c r="R1" s="3" t="s">
        <v>53</v>
      </c>
      <c r="T1" s="2"/>
    </row>
    <row r="2" spans="1:20" ht="13.5" thickBot="1">
      <c r="A2" s="7"/>
      <c r="B2" s="6" t="s">
        <v>100</v>
      </c>
      <c r="C2" s="8" t="s">
        <v>148</v>
      </c>
      <c r="D2" s="8" t="s">
        <v>141</v>
      </c>
      <c r="E2" s="13" t="s">
        <v>140</v>
      </c>
      <c r="F2" s="13" t="s">
        <v>78</v>
      </c>
      <c r="G2" s="7" t="s">
        <v>78</v>
      </c>
      <c r="H2" s="8" t="s">
        <v>135</v>
      </c>
      <c r="I2" s="8" t="s">
        <v>135</v>
      </c>
      <c r="J2" s="13" t="s">
        <v>78</v>
      </c>
      <c r="K2" s="8" t="s">
        <v>52</v>
      </c>
      <c r="L2" s="8" t="s">
        <v>136</v>
      </c>
      <c r="M2" s="13" t="s">
        <v>78</v>
      </c>
      <c r="N2" s="7" t="s">
        <v>78</v>
      </c>
      <c r="O2" s="8" t="s">
        <v>137</v>
      </c>
      <c r="P2" s="8" t="s">
        <v>138</v>
      </c>
      <c r="Q2" s="13" t="s">
        <v>78</v>
      </c>
      <c r="R2" s="6"/>
      <c r="T2" s="2"/>
    </row>
    <row r="3" spans="1:18" ht="12.75">
      <c r="A3" s="67">
        <v>36528</v>
      </c>
      <c r="B3" s="14"/>
      <c r="C3">
        <v>6</v>
      </c>
      <c r="D3">
        <v>6</v>
      </c>
      <c r="H3">
        <v>6</v>
      </c>
      <c r="K3">
        <v>6</v>
      </c>
      <c r="O3">
        <v>6</v>
      </c>
      <c r="R3" t="s">
        <v>56</v>
      </c>
    </row>
    <row r="4" spans="1:18" ht="12.75">
      <c r="A4" s="67">
        <v>36548</v>
      </c>
      <c r="B4" s="14"/>
      <c r="C4">
        <v>0.2</v>
      </c>
      <c r="D4">
        <v>0.2</v>
      </c>
      <c r="H4">
        <v>0.2</v>
      </c>
      <c r="K4">
        <v>0.2</v>
      </c>
      <c r="O4">
        <v>0.2</v>
      </c>
      <c r="R4" t="s">
        <v>56</v>
      </c>
    </row>
    <row r="5" spans="1:18" ht="12.75">
      <c r="A5" s="67">
        <v>36552</v>
      </c>
      <c r="B5" s="14"/>
      <c r="C5">
        <v>0.3</v>
      </c>
      <c r="D5">
        <v>0.3</v>
      </c>
      <c r="H5">
        <v>0.3</v>
      </c>
      <c r="K5">
        <v>0.3</v>
      </c>
      <c r="O5">
        <v>0.3</v>
      </c>
      <c r="R5" t="s">
        <v>56</v>
      </c>
    </row>
    <row r="6" spans="1:18" ht="12.75">
      <c r="A6" s="67">
        <v>36553</v>
      </c>
      <c r="B6" s="14"/>
      <c r="C6">
        <v>1.8</v>
      </c>
      <c r="D6">
        <v>1.8</v>
      </c>
      <c r="H6">
        <v>1.8</v>
      </c>
      <c r="K6">
        <v>1.8</v>
      </c>
      <c r="O6">
        <v>1.8</v>
      </c>
      <c r="R6" t="s">
        <v>56</v>
      </c>
    </row>
    <row r="7" spans="1:18" ht="12.75">
      <c r="A7" s="67">
        <v>36567</v>
      </c>
      <c r="B7" s="14"/>
      <c r="C7">
        <v>0.2</v>
      </c>
      <c r="D7">
        <v>0.2</v>
      </c>
      <c r="H7">
        <v>0.2</v>
      </c>
      <c r="K7">
        <v>0.2</v>
      </c>
      <c r="O7">
        <v>0.2</v>
      </c>
      <c r="R7" t="s">
        <v>56</v>
      </c>
    </row>
    <row r="8" spans="1:18" ht="12.75">
      <c r="A8" s="67">
        <v>36569</v>
      </c>
      <c r="B8" s="14"/>
      <c r="C8">
        <v>0.2</v>
      </c>
      <c r="D8">
        <v>0.2</v>
      </c>
      <c r="H8">
        <v>0.2</v>
      </c>
      <c r="K8">
        <v>0.2</v>
      </c>
      <c r="O8">
        <v>0.2</v>
      </c>
      <c r="R8" t="s">
        <v>56</v>
      </c>
    </row>
    <row r="9" spans="1:18" ht="12.75">
      <c r="A9" s="67">
        <v>36573</v>
      </c>
      <c r="B9" s="14"/>
      <c r="C9">
        <v>11.5</v>
      </c>
      <c r="D9">
        <v>11.5</v>
      </c>
      <c r="H9">
        <v>11.5</v>
      </c>
      <c r="K9">
        <v>11.5</v>
      </c>
      <c r="O9">
        <v>11.5</v>
      </c>
      <c r="R9" t="s">
        <v>56</v>
      </c>
    </row>
    <row r="10" spans="1:18" ht="12.75">
      <c r="A10" s="67">
        <v>36574</v>
      </c>
      <c r="B10" s="14"/>
      <c r="C10">
        <v>0.2</v>
      </c>
      <c r="D10">
        <v>0.2</v>
      </c>
      <c r="H10">
        <v>0.2</v>
      </c>
      <c r="K10">
        <v>0.2</v>
      </c>
      <c r="O10">
        <v>0.2</v>
      </c>
      <c r="R10" t="s">
        <v>56</v>
      </c>
    </row>
    <row r="11" spans="1:18" ht="12.75">
      <c r="A11" s="67">
        <v>36578</v>
      </c>
      <c r="B11" s="14"/>
      <c r="C11">
        <v>9.8</v>
      </c>
      <c r="D11">
        <v>9.8</v>
      </c>
      <c r="H11">
        <v>9.8</v>
      </c>
      <c r="K11">
        <v>9.8</v>
      </c>
      <c r="O11">
        <v>9.8</v>
      </c>
      <c r="R11" t="s">
        <v>56</v>
      </c>
    </row>
    <row r="12" spans="1:18" ht="12.75">
      <c r="A12" s="67">
        <v>36579</v>
      </c>
      <c r="B12" s="14"/>
      <c r="C12">
        <v>5</v>
      </c>
      <c r="D12">
        <v>5</v>
      </c>
      <c r="H12">
        <v>5</v>
      </c>
      <c r="K12">
        <v>5</v>
      </c>
      <c r="O12">
        <v>5</v>
      </c>
      <c r="R12" t="s">
        <v>56</v>
      </c>
    </row>
    <row r="13" spans="1:18" ht="12.75">
      <c r="A13" s="67">
        <v>36581</v>
      </c>
      <c r="B13" s="14"/>
      <c r="C13">
        <v>21.2</v>
      </c>
      <c r="D13">
        <v>21.2</v>
      </c>
      <c r="H13">
        <v>21.2</v>
      </c>
      <c r="K13">
        <v>21.2</v>
      </c>
      <c r="O13">
        <v>21.2</v>
      </c>
      <c r="R13" t="s">
        <v>56</v>
      </c>
    </row>
    <row r="14" spans="1:18" ht="12.75">
      <c r="A14" s="67">
        <v>36587</v>
      </c>
      <c r="B14" s="14"/>
      <c r="C14">
        <v>11.5</v>
      </c>
      <c r="D14">
        <v>11.5</v>
      </c>
      <c r="H14">
        <v>11.5</v>
      </c>
      <c r="K14">
        <v>11.5</v>
      </c>
      <c r="O14">
        <v>11.5</v>
      </c>
      <c r="R14" t="s">
        <v>56</v>
      </c>
    </row>
    <row r="15" spans="1:18" ht="12.75">
      <c r="A15" s="67">
        <v>36588</v>
      </c>
      <c r="B15" s="14"/>
      <c r="C15">
        <v>10.7</v>
      </c>
      <c r="D15">
        <v>10.7</v>
      </c>
      <c r="H15">
        <v>10.7</v>
      </c>
      <c r="K15">
        <v>10.7</v>
      </c>
      <c r="O15">
        <v>10.7</v>
      </c>
      <c r="R15" t="s">
        <v>56</v>
      </c>
    </row>
    <row r="16" spans="1:18" ht="12.75">
      <c r="A16" s="67">
        <v>36592</v>
      </c>
      <c r="B16" s="14"/>
      <c r="C16">
        <v>5</v>
      </c>
      <c r="D16">
        <v>5</v>
      </c>
      <c r="H16">
        <v>5</v>
      </c>
      <c r="K16">
        <v>5</v>
      </c>
      <c r="O16">
        <v>5</v>
      </c>
      <c r="R16" t="s">
        <v>56</v>
      </c>
    </row>
    <row r="17" spans="1:18" ht="12.75">
      <c r="A17" s="67">
        <v>36599</v>
      </c>
      <c r="B17" s="14"/>
      <c r="C17">
        <v>2</v>
      </c>
      <c r="D17">
        <v>2</v>
      </c>
      <c r="H17">
        <v>2</v>
      </c>
      <c r="K17">
        <v>2</v>
      </c>
      <c r="O17">
        <v>2</v>
      </c>
      <c r="R17" t="s">
        <v>56</v>
      </c>
    </row>
    <row r="18" spans="1:18" ht="12.75">
      <c r="A18" s="67">
        <v>36600</v>
      </c>
      <c r="B18" s="14"/>
      <c r="C18">
        <v>4.8</v>
      </c>
      <c r="D18">
        <v>4.8</v>
      </c>
      <c r="H18">
        <v>4.8</v>
      </c>
      <c r="K18">
        <v>4.8</v>
      </c>
      <c r="O18">
        <v>4.8</v>
      </c>
      <c r="R18" t="s">
        <v>56</v>
      </c>
    </row>
    <row r="19" spans="1:18" ht="12.75">
      <c r="A19" s="67">
        <v>36602</v>
      </c>
      <c r="B19" s="14"/>
      <c r="C19">
        <v>0.2</v>
      </c>
      <c r="D19">
        <v>0.2</v>
      </c>
      <c r="H19">
        <v>0.2</v>
      </c>
      <c r="K19">
        <v>0.2</v>
      </c>
      <c r="O19">
        <v>0.2</v>
      </c>
      <c r="R19" t="s">
        <v>56</v>
      </c>
    </row>
    <row r="20" spans="1:18" ht="12.75">
      <c r="A20" s="67">
        <v>36603</v>
      </c>
      <c r="B20" s="14"/>
      <c r="C20">
        <v>8.8</v>
      </c>
      <c r="D20">
        <v>8.8</v>
      </c>
      <c r="H20">
        <v>8.8</v>
      </c>
      <c r="K20">
        <v>8.8</v>
      </c>
      <c r="O20">
        <v>8.8</v>
      </c>
      <c r="R20" t="s">
        <v>56</v>
      </c>
    </row>
    <row r="21" spans="1:18" ht="12.75">
      <c r="A21" s="67">
        <v>36604</v>
      </c>
      <c r="B21" s="14"/>
      <c r="C21">
        <v>1.6</v>
      </c>
      <c r="D21">
        <v>1.6</v>
      </c>
      <c r="H21">
        <v>1.6</v>
      </c>
      <c r="K21">
        <v>1.6</v>
      </c>
      <c r="O21">
        <v>1.6</v>
      </c>
      <c r="R21" t="s">
        <v>56</v>
      </c>
    </row>
    <row r="22" spans="1:18" ht="12.75">
      <c r="A22" s="67">
        <v>36606</v>
      </c>
      <c r="B22" s="14"/>
      <c r="C22">
        <v>0.7</v>
      </c>
      <c r="D22">
        <v>0.7</v>
      </c>
      <c r="H22">
        <v>0.7</v>
      </c>
      <c r="K22">
        <v>0.7</v>
      </c>
      <c r="O22">
        <v>0.7</v>
      </c>
      <c r="R22" t="s">
        <v>56</v>
      </c>
    </row>
    <row r="23" spans="1:18" ht="12.75">
      <c r="A23" s="67">
        <v>36607</v>
      </c>
      <c r="B23" s="14"/>
      <c r="C23">
        <v>0.3</v>
      </c>
      <c r="D23">
        <v>0.3</v>
      </c>
      <c r="H23">
        <v>0.3</v>
      </c>
      <c r="K23">
        <v>0.3</v>
      </c>
      <c r="O23">
        <v>0.3</v>
      </c>
      <c r="R23" t="s">
        <v>56</v>
      </c>
    </row>
    <row r="24" spans="1:18" ht="12.75">
      <c r="A24" s="67">
        <v>36608</v>
      </c>
      <c r="B24" s="14"/>
      <c r="C24">
        <v>10.2</v>
      </c>
      <c r="D24">
        <v>10.2</v>
      </c>
      <c r="H24">
        <v>10.2</v>
      </c>
      <c r="K24">
        <v>10.2</v>
      </c>
      <c r="O24">
        <v>10.2</v>
      </c>
      <c r="R24" t="s">
        <v>56</v>
      </c>
    </row>
    <row r="25" spans="1:18" ht="12.75">
      <c r="A25" s="67">
        <v>36613</v>
      </c>
      <c r="B25" s="14"/>
      <c r="C25">
        <v>0.4</v>
      </c>
      <c r="D25">
        <v>0.4</v>
      </c>
      <c r="H25">
        <v>0.4</v>
      </c>
      <c r="K25">
        <v>0.4</v>
      </c>
      <c r="O25">
        <v>0.4</v>
      </c>
      <c r="R25" t="s">
        <v>56</v>
      </c>
    </row>
    <row r="26" spans="1:18" ht="12.75">
      <c r="A26" s="67">
        <v>36588</v>
      </c>
      <c r="B26" s="14"/>
      <c r="C26">
        <v>7.6</v>
      </c>
      <c r="D26">
        <v>7.6</v>
      </c>
      <c r="H26">
        <v>7.6</v>
      </c>
      <c r="K26">
        <v>7.6</v>
      </c>
      <c r="O26">
        <v>7.6</v>
      </c>
      <c r="R26" t="s">
        <v>56</v>
      </c>
    </row>
    <row r="27" spans="1:18" ht="12.75">
      <c r="A27" s="67">
        <v>36617</v>
      </c>
      <c r="B27" s="14"/>
      <c r="C27">
        <v>1.2</v>
      </c>
      <c r="D27">
        <v>1.2</v>
      </c>
      <c r="H27">
        <v>1.2</v>
      </c>
      <c r="K27">
        <v>1.2</v>
      </c>
      <c r="O27">
        <v>1.2</v>
      </c>
      <c r="R27" t="s">
        <v>56</v>
      </c>
    </row>
    <row r="28" spans="1:18" ht="12.75">
      <c r="A28" s="67">
        <v>36618</v>
      </c>
      <c r="B28" s="14"/>
      <c r="C28">
        <v>0.3</v>
      </c>
      <c r="D28">
        <v>0.3</v>
      </c>
      <c r="H28">
        <v>0.3</v>
      </c>
      <c r="K28">
        <v>0.3</v>
      </c>
      <c r="O28">
        <v>0.3</v>
      </c>
      <c r="R28" t="s">
        <v>56</v>
      </c>
    </row>
    <row r="29" spans="1:18" ht="12.75">
      <c r="A29" s="67">
        <v>36630</v>
      </c>
      <c r="B29" s="14"/>
      <c r="C29">
        <v>0.02</v>
      </c>
      <c r="D29">
        <v>0.02</v>
      </c>
      <c r="H29">
        <v>0.02</v>
      </c>
      <c r="K29">
        <v>0.02</v>
      </c>
      <c r="O29">
        <v>0.02</v>
      </c>
      <c r="R29" t="s">
        <v>56</v>
      </c>
    </row>
    <row r="30" spans="1:18" ht="12.75">
      <c r="A30" s="67">
        <v>36631</v>
      </c>
      <c r="B30" s="14"/>
      <c r="C30">
        <v>23.7</v>
      </c>
      <c r="D30">
        <v>23.7</v>
      </c>
      <c r="H30">
        <v>23.7</v>
      </c>
      <c r="K30">
        <v>23.7</v>
      </c>
      <c r="O30">
        <v>23.7</v>
      </c>
      <c r="R30" t="s">
        <v>56</v>
      </c>
    </row>
    <row r="31" spans="1:18" ht="12.75">
      <c r="A31" s="67">
        <v>36636</v>
      </c>
      <c r="B31" s="14"/>
      <c r="C31">
        <v>1.4</v>
      </c>
      <c r="D31">
        <v>1.4</v>
      </c>
      <c r="H31">
        <v>1.4</v>
      </c>
      <c r="K31">
        <v>1.4</v>
      </c>
      <c r="O31">
        <v>1.4</v>
      </c>
      <c r="R31" t="s">
        <v>56</v>
      </c>
    </row>
    <row r="32" spans="1:18" ht="12.75">
      <c r="A32" s="67">
        <v>36639</v>
      </c>
      <c r="B32" s="14"/>
      <c r="C32">
        <v>10.9</v>
      </c>
      <c r="D32">
        <v>10.9</v>
      </c>
      <c r="H32">
        <v>10.9</v>
      </c>
      <c r="K32">
        <v>10.9</v>
      </c>
      <c r="O32">
        <v>10.9</v>
      </c>
      <c r="R32" t="s">
        <v>56</v>
      </c>
    </row>
    <row r="33" spans="1:18" ht="12.75">
      <c r="A33" s="67">
        <v>36641</v>
      </c>
      <c r="B33" s="14"/>
      <c r="C33">
        <v>0.9</v>
      </c>
      <c r="D33">
        <v>0.9</v>
      </c>
      <c r="H33">
        <v>0.9</v>
      </c>
      <c r="K33">
        <v>0.9</v>
      </c>
      <c r="O33">
        <v>0.9</v>
      </c>
      <c r="R33" t="s">
        <v>56</v>
      </c>
    </row>
    <row r="34" spans="1:18" ht="12.75">
      <c r="A34" s="111">
        <v>36647</v>
      </c>
      <c r="B34" s="132"/>
      <c r="C34" s="135">
        <v>13.9</v>
      </c>
      <c r="D34" s="135">
        <f aca="true" t="shared" si="0" ref="D34:D41">E34/22.8276</f>
        <v>13.680807443620848</v>
      </c>
      <c r="E34" s="112">
        <v>312.2999999999993</v>
      </c>
      <c r="F34" s="114">
        <v>100</v>
      </c>
      <c r="G34" s="111"/>
      <c r="H34" s="135">
        <f aca="true" t="shared" si="1" ref="H34:H41">I34/22.8276</f>
        <v>9.729450314531467</v>
      </c>
      <c r="I34" s="112">
        <v>222.09999999999854</v>
      </c>
      <c r="J34" s="114">
        <v>70</v>
      </c>
      <c r="K34" s="135">
        <f>L34/22.8276</f>
        <v>12.261472953792776</v>
      </c>
      <c r="L34" s="112">
        <v>279.9</v>
      </c>
      <c r="M34" s="114">
        <v>100</v>
      </c>
      <c r="N34" s="111">
        <v>36647</v>
      </c>
      <c r="O34" s="135">
        <f>P34/22.8276</f>
        <v>9.637456412413044</v>
      </c>
      <c r="P34" s="112">
        <v>220</v>
      </c>
      <c r="Q34" s="114">
        <v>70</v>
      </c>
      <c r="R34" s="112"/>
    </row>
    <row r="35" spans="1:18" ht="12.75">
      <c r="A35" s="67">
        <v>36650</v>
      </c>
      <c r="C35" s="15"/>
      <c r="D35" s="21"/>
      <c r="H35" s="15"/>
      <c r="K35" s="15"/>
      <c r="O35" s="15"/>
      <c r="R35" s="16" t="s">
        <v>147</v>
      </c>
    </row>
    <row r="36" spans="1:15" ht="12.75">
      <c r="A36" s="67">
        <v>36655</v>
      </c>
      <c r="C36" s="15">
        <v>2.8</v>
      </c>
      <c r="D36" s="21">
        <f t="shared" si="0"/>
        <v>2.7948623595997506</v>
      </c>
      <c r="E36" s="16">
        <v>63.79999999999927</v>
      </c>
      <c r="F36" s="26">
        <v>100</v>
      </c>
      <c r="G36" s="67">
        <v>36655</v>
      </c>
      <c r="H36" s="15">
        <f t="shared" si="1"/>
        <v>2.786101035588594</v>
      </c>
      <c r="I36" s="16">
        <v>63.60000000000218</v>
      </c>
      <c r="J36" s="26">
        <v>70</v>
      </c>
      <c r="K36" s="15"/>
      <c r="O36" s="15"/>
    </row>
    <row r="37" spans="1:15" ht="12.75">
      <c r="A37" s="67">
        <v>36666</v>
      </c>
      <c r="C37" s="15">
        <v>1.71</v>
      </c>
      <c r="D37" s="21">
        <f t="shared" si="0"/>
        <v>1.6953161961835992</v>
      </c>
      <c r="E37" s="16">
        <v>38.70000000000073</v>
      </c>
      <c r="F37" s="26">
        <v>100</v>
      </c>
      <c r="G37" s="67">
        <v>36667</v>
      </c>
      <c r="H37" s="15">
        <f t="shared" si="1"/>
        <v>1.165256093500786</v>
      </c>
      <c r="I37" s="16">
        <v>26.599999999998545</v>
      </c>
      <c r="J37" s="26">
        <v>70</v>
      </c>
      <c r="K37" s="15"/>
      <c r="O37" s="15"/>
    </row>
    <row r="38" spans="1:15" ht="12.75">
      <c r="A38" s="67">
        <v>36671</v>
      </c>
      <c r="C38" s="15">
        <v>3.2</v>
      </c>
      <c r="D38" s="21">
        <f t="shared" si="0"/>
        <v>3.1715992920849243</v>
      </c>
      <c r="E38" s="16">
        <v>72.39999999999782</v>
      </c>
      <c r="F38" s="26">
        <v>100</v>
      </c>
      <c r="G38" s="67">
        <v>36671</v>
      </c>
      <c r="H38" s="15">
        <f t="shared" si="1"/>
        <v>2.2297569608719905</v>
      </c>
      <c r="I38" s="16">
        <v>50.900000000001455</v>
      </c>
      <c r="J38" s="26">
        <v>70</v>
      </c>
      <c r="K38" s="15"/>
      <c r="O38" s="15"/>
    </row>
    <row r="39" spans="1:15" ht="12.75">
      <c r="A39" s="67">
        <v>36672</v>
      </c>
      <c r="C39" s="15">
        <v>25.25</v>
      </c>
      <c r="D39" s="21">
        <f t="shared" si="0"/>
        <v>25.258897124533554</v>
      </c>
      <c r="E39" s="16">
        <v>576.6000000000022</v>
      </c>
      <c r="F39" s="26">
        <v>100</v>
      </c>
      <c r="G39" s="67">
        <v>36672</v>
      </c>
      <c r="H39" s="15">
        <f t="shared" si="1"/>
        <v>17.662829206749755</v>
      </c>
      <c r="I39" s="16">
        <v>403.2000000000007</v>
      </c>
      <c r="J39" s="26">
        <v>70</v>
      </c>
      <c r="K39" s="15"/>
      <c r="O39" s="15"/>
    </row>
    <row r="40" spans="1:15" ht="12.75">
      <c r="A40" s="67">
        <v>36673</v>
      </c>
      <c r="C40" s="15">
        <v>5</v>
      </c>
      <c r="D40" s="21">
        <f t="shared" si="0"/>
        <v>4.998335348437792</v>
      </c>
      <c r="E40" s="16">
        <v>114.09999999999854</v>
      </c>
      <c r="F40" s="26">
        <v>100</v>
      </c>
      <c r="G40" s="67">
        <v>36673</v>
      </c>
      <c r="H40" s="15">
        <f t="shared" si="1"/>
        <v>3.517671590530729</v>
      </c>
      <c r="I40" s="16">
        <v>80.29999999999927</v>
      </c>
      <c r="J40" s="26">
        <v>70</v>
      </c>
      <c r="K40" s="15"/>
      <c r="O40" s="15"/>
    </row>
    <row r="41" spans="1:15" ht="12.75">
      <c r="A41" s="67">
        <v>36678</v>
      </c>
      <c r="C41" s="15">
        <v>43.17</v>
      </c>
      <c r="D41" s="21">
        <f t="shared" si="0"/>
        <v>39.7851723352433</v>
      </c>
      <c r="E41" s="16">
        <v>908.2</v>
      </c>
      <c r="F41" s="26">
        <v>100</v>
      </c>
      <c r="G41" s="67">
        <v>36679</v>
      </c>
      <c r="H41" s="15">
        <f t="shared" si="1"/>
        <v>30.16523857085292</v>
      </c>
      <c r="I41" s="16">
        <v>688.6000000000022</v>
      </c>
      <c r="J41" s="26">
        <v>70</v>
      </c>
      <c r="K41" s="15"/>
      <c r="L41" s="71"/>
      <c r="M41" s="80"/>
      <c r="O41" s="15"/>
    </row>
    <row r="42" spans="1:18" s="25" customFormat="1" ht="12.75">
      <c r="A42" s="68">
        <v>36685</v>
      </c>
      <c r="D42" s="21"/>
      <c r="F42" s="26"/>
      <c r="G42" s="68"/>
      <c r="H42" s="15"/>
      <c r="J42" s="26"/>
      <c r="K42" s="15">
        <f>L42/22.8276</f>
        <v>94.74495785803151</v>
      </c>
      <c r="L42" s="25">
        <v>2162.8</v>
      </c>
      <c r="M42" s="27">
        <v>100</v>
      </c>
      <c r="N42" s="68">
        <v>36685</v>
      </c>
      <c r="O42" s="15">
        <f>P42/22.8276</f>
        <v>66.559778513729</v>
      </c>
      <c r="P42" s="25">
        <v>1519.4</v>
      </c>
      <c r="Q42" s="27">
        <v>70</v>
      </c>
      <c r="R42" s="28"/>
    </row>
    <row r="43" spans="1:15" ht="12.75">
      <c r="A43" s="67">
        <v>36688</v>
      </c>
      <c r="C43" s="15">
        <v>2.2</v>
      </c>
      <c r="D43" s="21">
        <f>E43/22.8276</f>
        <v>2.20785365084362</v>
      </c>
      <c r="E43" s="16">
        <v>50.39999999999782</v>
      </c>
      <c r="F43" s="26">
        <v>100</v>
      </c>
      <c r="G43" s="67">
        <v>36688</v>
      </c>
      <c r="H43" s="15">
        <f>I43/22.8276</f>
        <v>1.5551350120030139</v>
      </c>
      <c r="I43" s="16">
        <v>35.5</v>
      </c>
      <c r="J43" s="26">
        <v>70</v>
      </c>
      <c r="K43" s="15"/>
      <c r="O43" s="15"/>
    </row>
    <row r="44" spans="1:15" ht="12.75">
      <c r="A44" s="67">
        <v>36691</v>
      </c>
      <c r="C44" s="15">
        <v>23.7</v>
      </c>
      <c r="D44" s="21">
        <f>E44/22.8276</f>
        <v>23.6511941684628</v>
      </c>
      <c r="E44" s="16">
        <v>539.9000000000015</v>
      </c>
      <c r="F44" s="26">
        <v>100</v>
      </c>
      <c r="G44" s="67">
        <v>36691</v>
      </c>
      <c r="H44" s="15">
        <f>I44/22.8276</f>
        <v>16.70346422751403</v>
      </c>
      <c r="I44" s="16">
        <v>381.2999999999993</v>
      </c>
      <c r="J44" s="26">
        <v>70</v>
      </c>
      <c r="K44" s="15"/>
      <c r="O44" s="15"/>
    </row>
    <row r="45" spans="1:15" ht="12.75">
      <c r="A45" s="67">
        <v>36693</v>
      </c>
      <c r="C45" s="15">
        <v>0.5</v>
      </c>
      <c r="D45" s="21"/>
      <c r="H45" s="15"/>
      <c r="K45" s="15"/>
      <c r="O45" s="15"/>
    </row>
    <row r="46" spans="1:15" ht="12" customHeight="1">
      <c r="A46" s="67">
        <v>36697</v>
      </c>
      <c r="C46" s="15">
        <v>60.2</v>
      </c>
      <c r="D46" s="21">
        <f>E46/22.8276</f>
        <v>59.88364961713014</v>
      </c>
      <c r="E46" s="16">
        <v>1367</v>
      </c>
      <c r="F46" s="26">
        <v>100</v>
      </c>
      <c r="G46" s="68">
        <v>36697</v>
      </c>
      <c r="H46" s="15">
        <f>I46/22.8276</f>
        <v>42.08501988820554</v>
      </c>
      <c r="I46" s="16">
        <v>960.7000000000007</v>
      </c>
      <c r="J46" s="26">
        <v>70</v>
      </c>
      <c r="K46" s="15"/>
      <c r="O46" s="15"/>
    </row>
    <row r="47" spans="1:15" ht="12.75">
      <c r="A47" s="67">
        <v>36700</v>
      </c>
      <c r="C47" s="15">
        <v>2</v>
      </c>
      <c r="D47" s="21">
        <f>E47/22.8276</f>
        <v>1.9712979025390316</v>
      </c>
      <c r="E47" s="16">
        <v>45</v>
      </c>
      <c r="F47" s="26">
        <v>100</v>
      </c>
      <c r="G47" s="67">
        <v>36700</v>
      </c>
      <c r="H47" s="15">
        <f>I47/22.8276</f>
        <v>1.4412377998563781</v>
      </c>
      <c r="I47" s="16">
        <v>32.900000000001455</v>
      </c>
      <c r="J47" s="26">
        <v>70</v>
      </c>
      <c r="K47" s="15"/>
      <c r="O47" s="15"/>
    </row>
    <row r="48" spans="1:15" ht="12.75">
      <c r="A48" s="67">
        <v>36701</v>
      </c>
      <c r="C48" s="15">
        <v>19.25</v>
      </c>
      <c r="D48" s="21">
        <f>E48/22.8276</f>
        <v>19.099686344600396</v>
      </c>
      <c r="E48" s="16">
        <v>436</v>
      </c>
      <c r="F48" s="26">
        <v>100</v>
      </c>
      <c r="G48" s="67">
        <v>36701</v>
      </c>
      <c r="H48" s="15">
        <f>I48/22.8276</f>
        <v>13.492438977378262</v>
      </c>
      <c r="I48" s="16">
        <v>308</v>
      </c>
      <c r="J48" s="26">
        <v>70</v>
      </c>
      <c r="K48" s="15"/>
      <c r="O48" s="15"/>
    </row>
    <row r="49" spans="1:15" ht="12.75">
      <c r="A49" s="67">
        <v>36703</v>
      </c>
      <c r="C49" s="15">
        <v>19.6</v>
      </c>
      <c r="D49" s="21">
        <f>E49/22.8276</f>
        <v>19.47642327708573</v>
      </c>
      <c r="E49" s="16">
        <v>444.6000000000022</v>
      </c>
      <c r="F49" s="26">
        <v>100</v>
      </c>
      <c r="G49" s="67">
        <v>36703</v>
      </c>
      <c r="H49" s="15">
        <f>I49/22.8276</f>
        <v>13.693949429637742</v>
      </c>
      <c r="I49" s="16">
        <v>312.59999999999854</v>
      </c>
      <c r="J49" s="26">
        <v>70</v>
      </c>
      <c r="K49" s="15"/>
      <c r="O49" s="15"/>
    </row>
    <row r="50" spans="1:15" ht="12.75">
      <c r="A50" s="67">
        <v>36704</v>
      </c>
      <c r="C50" s="15">
        <v>0.87</v>
      </c>
      <c r="D50" s="21"/>
      <c r="H50" s="15"/>
      <c r="K50" s="15"/>
      <c r="L50" s="71"/>
      <c r="M50" s="80"/>
      <c r="O50" s="15"/>
    </row>
    <row r="51" spans="1:18" ht="12.75">
      <c r="A51" s="67">
        <v>36705</v>
      </c>
      <c r="C51" s="15">
        <v>1.67</v>
      </c>
      <c r="D51" s="21"/>
      <c r="H51" s="15"/>
      <c r="K51" s="15">
        <f>L51/22.8276</f>
        <v>43.49997371602797</v>
      </c>
      <c r="L51" s="16">
        <v>993</v>
      </c>
      <c r="M51" s="26">
        <v>100</v>
      </c>
      <c r="N51" s="67">
        <v>36705</v>
      </c>
      <c r="O51" s="15">
        <f>P51/22.8276</f>
        <v>30.3798910091293</v>
      </c>
      <c r="P51" s="16">
        <v>693.5</v>
      </c>
      <c r="Q51" s="26">
        <v>70</v>
      </c>
      <c r="R51" s="71"/>
    </row>
    <row r="52" spans="1:17" ht="12.75">
      <c r="A52" s="67">
        <v>36706</v>
      </c>
      <c r="C52" s="15">
        <v>0.35</v>
      </c>
      <c r="D52" s="21"/>
      <c r="H52" s="15"/>
      <c r="K52" s="15">
        <f>L52/22.8276</f>
        <v>43.06190751546374</v>
      </c>
      <c r="L52" s="16">
        <v>983</v>
      </c>
      <c r="M52" s="26">
        <v>100</v>
      </c>
      <c r="N52" s="67">
        <v>36706</v>
      </c>
      <c r="O52" s="15">
        <f>P52/22.8276</f>
        <v>30.357987699101088</v>
      </c>
      <c r="P52" s="16">
        <v>693</v>
      </c>
      <c r="Q52" s="26">
        <v>70</v>
      </c>
    </row>
    <row r="53" spans="1:19" ht="12.75">
      <c r="A53" s="67">
        <v>36707</v>
      </c>
      <c r="C53" s="15">
        <v>2.8</v>
      </c>
      <c r="D53" s="21">
        <f>E53/22.8276</f>
        <v>2.8036236836110673</v>
      </c>
      <c r="E53" s="16">
        <v>64</v>
      </c>
      <c r="F53" s="26">
        <v>100</v>
      </c>
      <c r="G53" s="67">
        <v>36707</v>
      </c>
      <c r="H53" s="15">
        <f>I53/22.8276</f>
        <v>1.9493945925108203</v>
      </c>
      <c r="I53" s="16">
        <v>44.5</v>
      </c>
      <c r="J53" s="26">
        <v>70</v>
      </c>
      <c r="K53" s="15">
        <f>L53/22.8276</f>
        <v>42.05873591617165</v>
      </c>
      <c r="L53" s="16">
        <v>960.1</v>
      </c>
      <c r="M53" s="26">
        <v>100</v>
      </c>
      <c r="N53" s="67">
        <v>36707</v>
      </c>
      <c r="O53" s="15">
        <f>P53/22.8276</f>
        <v>30.3798910091293</v>
      </c>
      <c r="P53" s="16">
        <v>693.5</v>
      </c>
      <c r="Q53" s="26">
        <v>70</v>
      </c>
      <c r="R53" s="29"/>
      <c r="S53" s="72"/>
    </row>
    <row r="54" spans="1:15" ht="12.75">
      <c r="A54" s="67">
        <v>36711</v>
      </c>
      <c r="C54" s="15">
        <v>41</v>
      </c>
      <c r="D54" s="21">
        <f>E54/22.8276</f>
        <v>41.016138358828755</v>
      </c>
      <c r="E54" s="16">
        <v>936.2999999999993</v>
      </c>
      <c r="F54" s="26">
        <v>100</v>
      </c>
      <c r="G54" s="67">
        <v>36711</v>
      </c>
      <c r="H54" s="15">
        <f>I54/22.8276</f>
        <v>28.6845748129457</v>
      </c>
      <c r="I54" s="16">
        <v>654.7999999999993</v>
      </c>
      <c r="J54" s="26">
        <v>70</v>
      </c>
      <c r="K54" s="15"/>
      <c r="L54" s="71"/>
      <c r="M54" s="80"/>
      <c r="O54" s="15"/>
    </row>
    <row r="55" spans="1:18" ht="12.75">
      <c r="A55" s="67">
        <v>36719</v>
      </c>
      <c r="D55" s="21"/>
      <c r="H55" s="15"/>
      <c r="K55" s="15">
        <f>L55/22.8276</f>
        <v>40.67006606038304</v>
      </c>
      <c r="L55" s="16">
        <v>928.4</v>
      </c>
      <c r="M55" s="26">
        <v>100</v>
      </c>
      <c r="N55" s="67">
        <v>36719</v>
      </c>
      <c r="O55" s="15">
        <f>P55/22.8276</f>
        <v>28.71085878497965</v>
      </c>
      <c r="P55" s="16">
        <v>655.4000000000015</v>
      </c>
      <c r="Q55" s="26">
        <v>70</v>
      </c>
      <c r="R55" s="29"/>
    </row>
    <row r="56" spans="1:15" ht="12.75">
      <c r="A56" s="67">
        <v>36723</v>
      </c>
      <c r="C56" s="15">
        <v>6.6</v>
      </c>
      <c r="D56" s="21">
        <f>E56/22.8276</f>
        <v>6.641083600553652</v>
      </c>
      <c r="E56" s="16">
        <v>151.59999999999854</v>
      </c>
      <c r="F56" s="26">
        <v>100</v>
      </c>
      <c r="G56" s="67">
        <v>36724</v>
      </c>
      <c r="H56" s="15">
        <f>I56/22.8276</f>
        <v>4.577791795896196</v>
      </c>
      <c r="I56" s="16">
        <v>104.5</v>
      </c>
      <c r="J56" s="26">
        <v>70</v>
      </c>
      <c r="K56" s="15"/>
      <c r="O56" s="15"/>
    </row>
    <row r="57" spans="1:15" ht="12.75">
      <c r="A57" s="67">
        <v>36724</v>
      </c>
      <c r="C57" s="15">
        <v>2.3</v>
      </c>
      <c r="D57" s="21">
        <f>E57/22.8276</f>
        <v>2.2823249049397303</v>
      </c>
      <c r="E57" s="16">
        <v>52.10000000000218</v>
      </c>
      <c r="F57" s="26">
        <v>100</v>
      </c>
      <c r="G57" s="67">
        <v>36725</v>
      </c>
      <c r="H57" s="15">
        <f>I57/22.8276</f>
        <v>1.5857996460425419</v>
      </c>
      <c r="I57" s="16">
        <v>36.20000000000073</v>
      </c>
      <c r="J57" s="26">
        <v>70</v>
      </c>
      <c r="K57" s="15"/>
      <c r="O57" s="15"/>
    </row>
    <row r="58" spans="1:15" ht="12.75">
      <c r="A58" s="67">
        <v>36726</v>
      </c>
      <c r="C58" s="15">
        <v>0.52</v>
      </c>
      <c r="D58" s="21"/>
      <c r="H58" s="15"/>
      <c r="K58" s="15"/>
      <c r="O58" s="15"/>
    </row>
    <row r="59" spans="1:15" ht="12.75">
      <c r="A59" s="67">
        <v>36731</v>
      </c>
      <c r="C59" s="15">
        <v>0.5</v>
      </c>
      <c r="D59" s="21"/>
      <c r="H59" s="15"/>
      <c r="K59" s="15"/>
      <c r="L59" s="71"/>
      <c r="M59" s="80"/>
      <c r="O59" s="15"/>
    </row>
    <row r="60" spans="1:18" ht="12.75">
      <c r="A60" s="67">
        <v>36734</v>
      </c>
      <c r="D60" s="21"/>
      <c r="H60" s="15"/>
      <c r="K60" s="15">
        <f>L60/22.8276</f>
        <v>7.420841437558044</v>
      </c>
      <c r="L60" s="16">
        <v>169.4</v>
      </c>
      <c r="M60" s="26">
        <v>100</v>
      </c>
      <c r="N60" s="67">
        <v>36734</v>
      </c>
      <c r="O60" s="15">
        <f>P60/22.8276</f>
        <v>6.960871926965667</v>
      </c>
      <c r="P60" s="16">
        <v>158.90000000000146</v>
      </c>
      <c r="Q60" s="26">
        <v>70</v>
      </c>
      <c r="R60" s="29"/>
    </row>
    <row r="61" spans="1:15" ht="12.75">
      <c r="A61" s="67">
        <v>36735</v>
      </c>
      <c r="C61" s="15">
        <v>18.6</v>
      </c>
      <c r="D61" s="21">
        <f>E61/22.8276</f>
        <v>9.707547004503256</v>
      </c>
      <c r="E61" s="16">
        <v>221.59999999999854</v>
      </c>
      <c r="F61" s="26">
        <v>100</v>
      </c>
      <c r="G61" s="67">
        <v>36735</v>
      </c>
      <c r="H61" s="15">
        <f>I61/22.8276</f>
        <v>6.785645446739975</v>
      </c>
      <c r="I61" s="16">
        <v>154.90000000000146</v>
      </c>
      <c r="J61" s="26">
        <v>70</v>
      </c>
      <c r="K61" s="15"/>
      <c r="O61" s="15"/>
    </row>
    <row r="62" spans="1:15" ht="12.75">
      <c r="A62" s="67">
        <v>36737</v>
      </c>
      <c r="D62" s="21">
        <f>E62/22.8276</f>
        <v>8.910266519476327</v>
      </c>
      <c r="E62" s="16">
        <v>203.39999999999782</v>
      </c>
      <c r="F62" s="26">
        <v>100</v>
      </c>
      <c r="G62" s="67">
        <v>36737</v>
      </c>
      <c r="H62" s="15">
        <f>I62/22.8276</f>
        <v>6.203017399989423</v>
      </c>
      <c r="I62" s="16">
        <v>141.59999999999854</v>
      </c>
      <c r="J62" s="26">
        <v>70</v>
      </c>
      <c r="K62" s="15"/>
      <c r="O62" s="15"/>
    </row>
    <row r="63" spans="1:15" ht="12.75">
      <c r="A63" s="67">
        <v>36738</v>
      </c>
      <c r="C63" s="15">
        <v>0.4</v>
      </c>
      <c r="D63" s="21"/>
      <c r="H63" s="15"/>
      <c r="K63" s="15"/>
      <c r="O63" s="15"/>
    </row>
    <row r="64" spans="1:15" ht="12.75">
      <c r="A64" s="67">
        <v>36745</v>
      </c>
      <c r="C64" s="15">
        <v>8</v>
      </c>
      <c r="D64" s="21">
        <f>E64/22.8276</f>
        <v>7.412080113546791</v>
      </c>
      <c r="E64" s="16">
        <v>169.20000000000073</v>
      </c>
      <c r="F64" s="26">
        <v>100</v>
      </c>
      <c r="G64" s="67">
        <v>36746</v>
      </c>
      <c r="H64" s="15"/>
      <c r="J64" s="26">
        <v>70</v>
      </c>
      <c r="K64" s="15"/>
      <c r="O64" s="15"/>
    </row>
    <row r="65" spans="1:15" ht="12.75">
      <c r="A65" s="67">
        <v>36746</v>
      </c>
      <c r="C65" s="15"/>
      <c r="H65" s="15">
        <f>I65/22.8276</f>
        <v>5.607247367222135</v>
      </c>
      <c r="I65" s="16">
        <v>128</v>
      </c>
      <c r="K65" s="15"/>
      <c r="O65" s="15"/>
    </row>
    <row r="66" spans="1:15" ht="12.75">
      <c r="A66" s="67">
        <v>36752</v>
      </c>
      <c r="C66" s="15">
        <v>5.4</v>
      </c>
      <c r="D66" s="21">
        <f>E66/22.8276</f>
        <v>5.620389353239189</v>
      </c>
      <c r="E66" s="16">
        <v>128.3000000000029</v>
      </c>
      <c r="F66" s="26">
        <v>100</v>
      </c>
      <c r="G66" s="67">
        <v>36752</v>
      </c>
      <c r="H66" s="15">
        <f>I66/22.8276</f>
        <v>3.7717499868579503</v>
      </c>
      <c r="I66" s="16">
        <v>86.09999999999854</v>
      </c>
      <c r="J66" s="26">
        <v>70</v>
      </c>
      <c r="K66" s="15"/>
      <c r="L66" s="71"/>
      <c r="M66" s="80"/>
      <c r="O66" s="15"/>
    </row>
    <row r="67" spans="1:18" ht="12.75">
      <c r="A67" s="67">
        <v>36753</v>
      </c>
      <c r="C67" s="15"/>
      <c r="D67" s="21"/>
      <c r="H67" s="15"/>
      <c r="K67" s="15">
        <f>L67/22.8276</f>
        <v>32.42127950375861</v>
      </c>
      <c r="L67" s="16">
        <v>740.1</v>
      </c>
      <c r="M67" s="26">
        <v>100</v>
      </c>
      <c r="N67" s="67">
        <v>36753</v>
      </c>
      <c r="O67" s="15">
        <f>P67/22.8276</f>
        <v>22.691829189227075</v>
      </c>
      <c r="P67" s="16">
        <v>518</v>
      </c>
      <c r="Q67" s="26">
        <v>70</v>
      </c>
      <c r="R67" s="29"/>
    </row>
    <row r="68" spans="1:15" ht="12.75">
      <c r="A68" s="67">
        <v>36757</v>
      </c>
      <c r="C68" s="15">
        <v>2.3</v>
      </c>
      <c r="D68" s="21">
        <f>E68/22.8276</f>
        <v>2.304228214967782</v>
      </c>
      <c r="E68" s="16">
        <v>52.599999999998545</v>
      </c>
      <c r="F68" s="26">
        <v>100</v>
      </c>
      <c r="G68" s="67">
        <v>36757</v>
      </c>
      <c r="H68" s="15">
        <f>I68/22.8276</f>
        <v>1.5682769980200681</v>
      </c>
      <c r="I68" s="16">
        <v>35.80000000000291</v>
      </c>
      <c r="J68" s="26">
        <v>70</v>
      </c>
      <c r="K68" s="15"/>
      <c r="O68" s="15"/>
    </row>
    <row r="69" spans="1:15" ht="12.75">
      <c r="A69" s="67">
        <v>36764</v>
      </c>
      <c r="C69" s="15">
        <v>2.9</v>
      </c>
      <c r="D69" s="21">
        <f>E69/22.8276</f>
        <v>2.8999982477350703</v>
      </c>
      <c r="E69" s="16">
        <v>66.19999999999709</v>
      </c>
      <c r="F69" s="26">
        <v>100</v>
      </c>
      <c r="G69" s="67">
        <v>36766</v>
      </c>
      <c r="H69" s="15">
        <f>I69/22.8276</f>
        <v>2.0019625365784</v>
      </c>
      <c r="I69" s="16">
        <v>45.69999999999709</v>
      </c>
      <c r="J69" s="26">
        <v>70</v>
      </c>
      <c r="K69" s="15"/>
      <c r="O69" s="15"/>
    </row>
    <row r="70" spans="1:15" ht="12.75">
      <c r="A70" s="67">
        <v>36774</v>
      </c>
      <c r="C70" s="15">
        <v>17.3</v>
      </c>
      <c r="D70" s="21">
        <f>E70/22.8276</f>
        <v>17.299234260281477</v>
      </c>
      <c r="E70" s="16">
        <v>394.90000000000146</v>
      </c>
      <c r="F70" s="26">
        <v>100</v>
      </c>
      <c r="G70" s="67">
        <v>36774</v>
      </c>
      <c r="H70" s="15">
        <f>I70/22.8276</f>
        <v>12.151956403651624</v>
      </c>
      <c r="I70" s="16">
        <v>277.3999999999978</v>
      </c>
      <c r="J70" s="26">
        <v>70</v>
      </c>
      <c r="K70" s="15"/>
      <c r="O70" s="15"/>
    </row>
    <row r="71" spans="1:15" ht="12.75">
      <c r="A71" s="67">
        <v>36779</v>
      </c>
      <c r="C71" s="15">
        <v>0.18</v>
      </c>
      <c r="D71" s="21"/>
      <c r="H71" s="15"/>
      <c r="K71" s="15"/>
      <c r="L71" s="71"/>
      <c r="M71" s="80"/>
      <c r="O71" s="15"/>
    </row>
    <row r="72" spans="1:18" ht="12.75">
      <c r="A72" s="67">
        <v>36787</v>
      </c>
      <c r="C72" s="15"/>
      <c r="D72" s="21"/>
      <c r="H72" s="15"/>
      <c r="K72" s="15">
        <f>L72/22.8276</f>
        <v>22.656783893181938</v>
      </c>
      <c r="L72" s="16">
        <v>517.2</v>
      </c>
      <c r="M72" s="26">
        <v>100</v>
      </c>
      <c r="N72" s="67">
        <v>36787</v>
      </c>
      <c r="O72" s="15">
        <f>P72/22.8276</f>
        <v>15.893041756470206</v>
      </c>
      <c r="P72" s="16">
        <v>362.7999999999993</v>
      </c>
      <c r="Q72" s="26">
        <v>70</v>
      </c>
      <c r="R72" s="29"/>
    </row>
    <row r="73" spans="1:15" ht="12.75">
      <c r="A73" s="67">
        <v>36789</v>
      </c>
      <c r="C73" s="15">
        <v>3.7</v>
      </c>
      <c r="D73" s="21">
        <f>E73/22.8276</f>
        <v>3.697278732762159</v>
      </c>
      <c r="E73" s="16">
        <v>84.40000000000146</v>
      </c>
      <c r="F73" s="26">
        <v>100</v>
      </c>
      <c r="G73" s="67">
        <v>36789</v>
      </c>
      <c r="H73" s="15">
        <f>I73/22.8276</f>
        <v>2.5714485973120578</v>
      </c>
      <c r="I73" s="16">
        <v>58.70000000000073</v>
      </c>
      <c r="J73" s="26">
        <v>70</v>
      </c>
      <c r="K73" s="15"/>
      <c r="O73" s="15"/>
    </row>
    <row r="74" spans="1:15" ht="12.75">
      <c r="A74" s="67">
        <v>36792</v>
      </c>
      <c r="C74" s="15">
        <v>1.8</v>
      </c>
      <c r="D74" s="21">
        <f>E74/22.8276</f>
        <v>1.7916907603074428</v>
      </c>
      <c r="E74" s="16">
        <v>40.89999999999418</v>
      </c>
      <c r="F74" s="26">
        <v>100</v>
      </c>
      <c r="G74" s="67">
        <v>36792</v>
      </c>
      <c r="H74" s="15">
        <f>I74/22.8276</f>
        <v>1.239727347596737</v>
      </c>
      <c r="I74" s="16">
        <v>28.299999999999272</v>
      </c>
      <c r="J74" s="26">
        <v>70</v>
      </c>
      <c r="K74" s="15"/>
      <c r="O74" s="15"/>
    </row>
    <row r="75" spans="1:15" ht="12.75">
      <c r="A75" s="67">
        <v>36793</v>
      </c>
      <c r="C75" s="15">
        <v>17.4</v>
      </c>
      <c r="D75" s="21">
        <f>E75/22.8276</f>
        <v>17.408750810422536</v>
      </c>
      <c r="E75" s="16">
        <v>397.40000000000146</v>
      </c>
      <c r="F75" s="26">
        <v>100</v>
      </c>
      <c r="G75" s="67">
        <v>36794</v>
      </c>
      <c r="H75" s="15">
        <f>I75/22.8276</f>
        <v>12.169479051674417</v>
      </c>
      <c r="I75" s="16">
        <v>277.8000000000029</v>
      </c>
      <c r="J75" s="26">
        <v>70</v>
      </c>
      <c r="K75" s="15"/>
      <c r="O75" s="15"/>
    </row>
    <row r="76" spans="1:15" ht="12.75">
      <c r="A76" s="67">
        <v>36803</v>
      </c>
      <c r="C76" s="15">
        <v>22.8</v>
      </c>
      <c r="D76" s="21">
        <f>E76/22.8276</f>
        <v>21.11479086719585</v>
      </c>
      <c r="E76" s="16">
        <v>482</v>
      </c>
      <c r="F76" s="26">
        <v>100</v>
      </c>
      <c r="G76" s="67">
        <v>36810</v>
      </c>
      <c r="H76" s="15">
        <f>I76/22.8276</f>
        <v>15.93684837652647</v>
      </c>
      <c r="I76" s="16">
        <v>363.79999999999563</v>
      </c>
      <c r="J76" s="26">
        <v>70</v>
      </c>
      <c r="K76" s="15"/>
      <c r="O76" s="15"/>
    </row>
    <row r="77" spans="1:15" ht="12.75">
      <c r="A77" s="67">
        <v>36812</v>
      </c>
      <c r="C77" s="15">
        <v>0.43</v>
      </c>
      <c r="D77" s="21"/>
      <c r="H77" s="15"/>
      <c r="K77" s="15"/>
      <c r="O77" s="15"/>
    </row>
    <row r="78" spans="1:15" ht="12.75">
      <c r="A78" s="67">
        <v>36813</v>
      </c>
      <c r="C78" s="15">
        <v>0.43</v>
      </c>
      <c r="D78" s="21"/>
      <c r="H78" s="15"/>
      <c r="K78" s="15"/>
      <c r="L78" s="71"/>
      <c r="M78" s="80"/>
      <c r="N78" s="71"/>
      <c r="O78" s="15"/>
    </row>
    <row r="79" spans="1:18" ht="12.75">
      <c r="A79" s="67">
        <v>36818</v>
      </c>
      <c r="C79" s="15"/>
      <c r="D79" s="21"/>
      <c r="H79" s="15"/>
      <c r="K79" s="15">
        <f>L79/22.8276</f>
        <v>46.58395976800014</v>
      </c>
      <c r="L79" s="16">
        <v>1063.4</v>
      </c>
      <c r="M79" s="26">
        <v>100</v>
      </c>
      <c r="N79" s="67">
        <v>36818</v>
      </c>
      <c r="O79" s="15">
        <f>P79/22.8276</f>
        <v>32.592125321978656</v>
      </c>
      <c r="P79" s="16">
        <v>744</v>
      </c>
      <c r="Q79" s="26">
        <v>70</v>
      </c>
      <c r="R79" s="29"/>
    </row>
    <row r="80" spans="1:18" ht="12.75">
      <c r="A80" s="67">
        <v>36822</v>
      </c>
      <c r="C80" s="15">
        <v>9.78</v>
      </c>
      <c r="D80" s="21">
        <f>E80/22.8276</f>
        <v>9.549843172300198</v>
      </c>
      <c r="E80" s="16">
        <v>218</v>
      </c>
      <c r="F80" s="26">
        <v>100</v>
      </c>
      <c r="G80" s="67">
        <v>36822</v>
      </c>
      <c r="H80" s="15">
        <f>I80/22.8276</f>
        <v>10.044857978937904</v>
      </c>
      <c r="I80" s="16">
        <v>229.3000000000029</v>
      </c>
      <c r="J80" s="26">
        <v>70</v>
      </c>
      <c r="K80" s="15">
        <f>L80/22.8276</f>
        <v>10.158755191084477</v>
      </c>
      <c r="L80" s="16">
        <v>231.9</v>
      </c>
      <c r="M80" s="26">
        <v>100</v>
      </c>
      <c r="N80" s="67">
        <v>36822</v>
      </c>
      <c r="O80" s="15">
        <f>P80/22.8276</f>
        <v>9.790779582610524</v>
      </c>
      <c r="P80" s="16">
        <v>223.5</v>
      </c>
      <c r="Q80" s="26">
        <v>70</v>
      </c>
      <c r="R80" s="16" t="s">
        <v>149</v>
      </c>
    </row>
    <row r="81" spans="1:18" ht="13.5" thickBot="1">
      <c r="A81" s="69">
        <v>36828</v>
      </c>
      <c r="B81" s="17"/>
      <c r="C81" s="18">
        <v>13.2</v>
      </c>
      <c r="D81" s="18"/>
      <c r="E81" s="19"/>
      <c r="F81" s="32"/>
      <c r="G81" s="69"/>
      <c r="H81" s="19"/>
      <c r="I81" s="19"/>
      <c r="J81" s="32"/>
      <c r="K81" s="19"/>
      <c r="L81" s="19"/>
      <c r="M81" s="32"/>
      <c r="N81" s="69"/>
      <c r="O81" s="19"/>
      <c r="P81" s="19"/>
      <c r="Q81" s="32"/>
      <c r="R81" s="19" t="s">
        <v>98</v>
      </c>
    </row>
    <row r="82" spans="1:18" ht="12.75">
      <c r="A82" s="67">
        <v>36831</v>
      </c>
      <c r="B82" s="14"/>
      <c r="C82">
        <v>23.7</v>
      </c>
      <c r="D82">
        <v>23.7</v>
      </c>
      <c r="H82">
        <v>23.7</v>
      </c>
      <c r="K82">
        <v>23.7</v>
      </c>
      <c r="O82">
        <v>23.7</v>
      </c>
      <c r="R82" t="s">
        <v>56</v>
      </c>
    </row>
    <row r="83" spans="1:18" ht="12.75">
      <c r="A83" s="67">
        <v>36835</v>
      </c>
      <c r="B83" s="14"/>
      <c r="C83">
        <v>2.3</v>
      </c>
      <c r="D83">
        <v>2.3</v>
      </c>
      <c r="H83">
        <v>2.3</v>
      </c>
      <c r="K83">
        <v>2.3</v>
      </c>
      <c r="O83">
        <v>2.3</v>
      </c>
      <c r="R83" t="s">
        <v>56</v>
      </c>
    </row>
    <row r="84" spans="1:18" ht="12.75">
      <c r="A84" s="67">
        <v>36836</v>
      </c>
      <c r="B84" s="14"/>
      <c r="C84">
        <v>16.5</v>
      </c>
      <c r="D84">
        <v>16.5</v>
      </c>
      <c r="H84">
        <v>16.5</v>
      </c>
      <c r="K84">
        <v>16.5</v>
      </c>
      <c r="O84">
        <v>16.5</v>
      </c>
      <c r="R84" t="s">
        <v>56</v>
      </c>
    </row>
    <row r="85" spans="1:18" ht="12.75">
      <c r="A85" s="67">
        <v>36841</v>
      </c>
      <c r="B85" s="14"/>
      <c r="C85">
        <v>1.3</v>
      </c>
      <c r="D85">
        <v>1.3</v>
      </c>
      <c r="H85">
        <v>1.3</v>
      </c>
      <c r="K85">
        <v>1.3</v>
      </c>
      <c r="O85">
        <v>1.3</v>
      </c>
      <c r="R85" t="s">
        <v>56</v>
      </c>
    </row>
    <row r="86" spans="1:18" ht="12.75">
      <c r="A86" s="67">
        <v>36842</v>
      </c>
      <c r="B86" s="14"/>
      <c r="C86">
        <v>0.2</v>
      </c>
      <c r="D86">
        <v>0.2</v>
      </c>
      <c r="H86">
        <v>0.2</v>
      </c>
      <c r="K86">
        <v>0.2</v>
      </c>
      <c r="O86">
        <v>0.2</v>
      </c>
      <c r="R86" t="s">
        <v>56</v>
      </c>
    </row>
    <row r="87" spans="1:18" ht="12.75">
      <c r="A87" s="67">
        <v>36862</v>
      </c>
      <c r="B87" s="14"/>
      <c r="C87">
        <v>0.2</v>
      </c>
      <c r="D87">
        <v>0.2</v>
      </c>
      <c r="H87">
        <v>0.2</v>
      </c>
      <c r="K87">
        <v>0.2</v>
      </c>
      <c r="O87">
        <v>0.2</v>
      </c>
      <c r="R87" t="s">
        <v>56</v>
      </c>
    </row>
    <row r="88" spans="1:18" ht="12.75">
      <c r="A88" s="67">
        <v>36865</v>
      </c>
      <c r="B88" s="14"/>
      <c r="C88">
        <v>0.4</v>
      </c>
      <c r="D88">
        <v>0.4</v>
      </c>
      <c r="H88">
        <v>0.4</v>
      </c>
      <c r="K88">
        <v>0.4</v>
      </c>
      <c r="O88">
        <v>0.4</v>
      </c>
      <c r="R88" t="s">
        <v>56</v>
      </c>
    </row>
    <row r="89" spans="1:18" ht="12.75">
      <c r="A89" s="67">
        <v>36870</v>
      </c>
      <c r="B89" s="14"/>
      <c r="C89">
        <v>0.6</v>
      </c>
      <c r="D89">
        <v>0.6</v>
      </c>
      <c r="H89">
        <v>0.6</v>
      </c>
      <c r="K89">
        <v>0.6</v>
      </c>
      <c r="O89">
        <v>0.6</v>
      </c>
      <c r="R89" t="s">
        <v>56</v>
      </c>
    </row>
    <row r="90" spans="1:18" ht="12.75">
      <c r="A90" s="67">
        <v>36871</v>
      </c>
      <c r="B90" s="14"/>
      <c r="C90">
        <v>0.7</v>
      </c>
      <c r="D90">
        <v>0.7</v>
      </c>
      <c r="H90">
        <v>0.7</v>
      </c>
      <c r="K90">
        <v>0.7</v>
      </c>
      <c r="O90">
        <v>0.7</v>
      </c>
      <c r="R90" t="s">
        <v>56</v>
      </c>
    </row>
    <row r="91" spans="1:18" ht="12.75">
      <c r="A91" s="67">
        <v>36872</v>
      </c>
      <c r="B91" s="14"/>
      <c r="C91">
        <v>0.7</v>
      </c>
      <c r="D91">
        <v>0.7</v>
      </c>
      <c r="H91">
        <v>0.7</v>
      </c>
      <c r="K91">
        <v>0.7</v>
      </c>
      <c r="O91">
        <v>0.7</v>
      </c>
      <c r="R91" t="s">
        <v>56</v>
      </c>
    </row>
    <row r="92" spans="1:18" ht="12.75">
      <c r="A92" s="67">
        <v>36873</v>
      </c>
      <c r="B92" s="14"/>
      <c r="C92">
        <v>7.2</v>
      </c>
      <c r="D92">
        <v>7.2</v>
      </c>
      <c r="H92">
        <v>7.2</v>
      </c>
      <c r="K92">
        <v>7.2</v>
      </c>
      <c r="O92">
        <v>7.2</v>
      </c>
      <c r="R92" t="s">
        <v>56</v>
      </c>
    </row>
    <row r="93" spans="1:18" ht="12.75">
      <c r="A93" s="67">
        <v>36876</v>
      </c>
      <c r="B93" s="14"/>
      <c r="C93">
        <v>0.4</v>
      </c>
      <c r="D93">
        <v>0.4</v>
      </c>
      <c r="H93">
        <v>0.4</v>
      </c>
      <c r="K93">
        <v>0.4</v>
      </c>
      <c r="O93">
        <v>0.4</v>
      </c>
      <c r="R93" t="s">
        <v>56</v>
      </c>
    </row>
    <row r="94" spans="1:18" ht="12.75">
      <c r="A94" s="67">
        <v>36878</v>
      </c>
      <c r="B94" s="14"/>
      <c r="C94">
        <v>0.6</v>
      </c>
      <c r="D94">
        <v>0.6</v>
      </c>
      <c r="H94">
        <v>0.6</v>
      </c>
      <c r="K94">
        <v>0.6</v>
      </c>
      <c r="O94">
        <v>0.6</v>
      </c>
      <c r="R94" t="s">
        <v>56</v>
      </c>
    </row>
    <row r="95" spans="1:18" ht="12.75">
      <c r="A95" s="67">
        <v>36880</v>
      </c>
      <c r="B95" s="14"/>
      <c r="C95">
        <v>0.2</v>
      </c>
      <c r="D95">
        <v>0.2</v>
      </c>
      <c r="H95">
        <v>0.2</v>
      </c>
      <c r="K95">
        <v>0.2</v>
      </c>
      <c r="O95">
        <v>0.2</v>
      </c>
      <c r="R95" t="s">
        <v>56</v>
      </c>
    </row>
    <row r="96" spans="1:18" ht="12.75">
      <c r="A96" s="67">
        <v>36885</v>
      </c>
      <c r="B96" s="14"/>
      <c r="C96">
        <v>0.1</v>
      </c>
      <c r="D96">
        <v>0.1</v>
      </c>
      <c r="H96">
        <v>0.1</v>
      </c>
      <c r="K96">
        <v>0.1</v>
      </c>
      <c r="O96">
        <v>0.1</v>
      </c>
      <c r="R96" t="s">
        <v>56</v>
      </c>
    </row>
    <row r="97" spans="1:18" ht="12.75">
      <c r="A97" s="67">
        <v>36886</v>
      </c>
      <c r="B97" s="14"/>
      <c r="C97">
        <v>1</v>
      </c>
      <c r="D97">
        <v>1</v>
      </c>
      <c r="H97">
        <v>1</v>
      </c>
      <c r="K97">
        <v>1</v>
      </c>
      <c r="O97">
        <v>1</v>
      </c>
      <c r="R97" t="s">
        <v>56</v>
      </c>
    </row>
    <row r="98" spans="1:18" s="43" customFormat="1" ht="12.75">
      <c r="A98" s="70" t="s">
        <v>106</v>
      </c>
      <c r="B98" s="66"/>
      <c r="C98" s="66">
        <v>408.22</v>
      </c>
      <c r="D98" s="66">
        <f>SUM(D36:D81)</f>
        <v>364.453556221416</v>
      </c>
      <c r="E98" s="66">
        <f>SUM(E36:E81)</f>
        <v>8319.599999999995</v>
      </c>
      <c r="F98" s="76"/>
      <c r="G98" s="66"/>
      <c r="H98" s="66">
        <f>SUM(H36:H81)</f>
        <v>263.34787713119215</v>
      </c>
      <c r="I98" s="66">
        <f>SUM(I36:I81)</f>
        <v>6011.600000000002</v>
      </c>
      <c r="J98" s="76"/>
      <c r="K98" s="66">
        <f>SUM(K36:K81)</f>
        <v>383.2772608596611</v>
      </c>
      <c r="L98" s="66">
        <f>SUM(L36:L81)</f>
        <v>8749.3</v>
      </c>
      <c r="M98" s="76"/>
      <c r="N98" s="66"/>
      <c r="O98" s="66">
        <f>SUM(O36:O81)</f>
        <v>274.31705479332044</v>
      </c>
      <c r="P98" s="66">
        <f>SUM(P36:P81)</f>
        <v>6262.000000000002</v>
      </c>
      <c r="Q98" s="76"/>
      <c r="R98" s="73"/>
    </row>
    <row r="99" spans="2:4" ht="12.75">
      <c r="B99" s="64"/>
      <c r="C99" s="15"/>
      <c r="D99" s="65"/>
    </row>
    <row r="100" spans="1:15" ht="12.75">
      <c r="A100" s="41" t="s">
        <v>159</v>
      </c>
      <c r="B100" s="64"/>
      <c r="C100" s="15">
        <f>SUM(C34:C75)</f>
        <v>357.06999999999994</v>
      </c>
      <c r="D100" s="15">
        <f>SUM(D34:D75)</f>
        <v>347.4697296255409</v>
      </c>
      <c r="H100" s="15">
        <f>SUM(H34:H75)</f>
        <v>247.09562109025927</v>
      </c>
      <c r="K100" s="15">
        <f>SUM(K34:K75)</f>
        <v>338.7960188543693</v>
      </c>
      <c r="O100" s="15">
        <f>SUM(O34:O75)</f>
        <v>241.57160630114433</v>
      </c>
    </row>
    <row r="101" spans="1:15" ht="12.75">
      <c r="A101" s="41" t="s">
        <v>160</v>
      </c>
      <c r="B101" s="64"/>
      <c r="C101" s="15">
        <f>SUM(C3:C97)</f>
        <v>618.4300000000002</v>
      </c>
      <c r="D101" s="15">
        <f>SUM(D3:D97)</f>
        <v>592.8543636650371</v>
      </c>
      <c r="H101" s="15">
        <f>SUM(H3:H97)</f>
        <v>487.7973274457236</v>
      </c>
      <c r="K101" s="15">
        <f>SUM(K3:K97)</f>
        <v>610.2587338134541</v>
      </c>
      <c r="O101" s="15">
        <f>SUM(O3:O97)</f>
        <v>498.67451120573355</v>
      </c>
    </row>
    <row r="102" spans="2:4" ht="12.75">
      <c r="B102" s="64"/>
      <c r="C102" s="15"/>
      <c r="D102" s="65"/>
    </row>
    <row r="103" spans="2:4" ht="12.75">
      <c r="B103" s="64"/>
      <c r="C103" s="15"/>
      <c r="D103" s="65"/>
    </row>
    <row r="104" spans="2:4" ht="12.75">
      <c r="B104" s="64"/>
      <c r="C104" s="15"/>
      <c r="D104" s="65"/>
    </row>
    <row r="105" spans="2:4" ht="12.75">
      <c r="B105" s="64"/>
      <c r="C105" s="15"/>
      <c r="D105" s="65"/>
    </row>
    <row r="106" spans="2:4" ht="12.75">
      <c r="B106" s="64"/>
      <c r="C106" s="15"/>
      <c r="D106" s="65"/>
    </row>
    <row r="107" spans="2:4" ht="12.75">
      <c r="B107" s="64"/>
      <c r="C107" s="15"/>
      <c r="D107" s="65"/>
    </row>
    <row r="108" spans="2:4" ht="12.75">
      <c r="B108" s="64"/>
      <c r="C108" s="15"/>
      <c r="D108" s="65"/>
    </row>
    <row r="109" spans="2:4" ht="12.75">
      <c r="B109" s="64"/>
      <c r="C109" s="15"/>
      <c r="D109" s="65"/>
    </row>
    <row r="110" spans="2:4" ht="12.75">
      <c r="B110" s="64"/>
      <c r="C110" s="15"/>
      <c r="D110" s="65"/>
    </row>
    <row r="111" spans="2:4" ht="12.75">
      <c r="B111" s="64"/>
      <c r="C111" s="15"/>
      <c r="D111" s="65"/>
    </row>
    <row r="112" spans="2:4" ht="12.75">
      <c r="B112" s="64"/>
      <c r="C112" s="15"/>
      <c r="D112" s="65"/>
    </row>
    <row r="113" spans="2:4" ht="12.75">
      <c r="B113" s="64"/>
      <c r="C113" s="15"/>
      <c r="D113" s="65"/>
    </row>
    <row r="114" spans="2:4" ht="12.75">
      <c r="B114" s="64"/>
      <c r="C114" s="15"/>
      <c r="D114" s="65"/>
    </row>
    <row r="115" spans="2:4" ht="12.75">
      <c r="B115" s="15"/>
      <c r="C115" s="15"/>
      <c r="D115" s="65"/>
    </row>
    <row r="116" spans="2:4" ht="12.75">
      <c r="B116" s="15"/>
      <c r="C116" s="15"/>
      <c r="D116" s="65"/>
    </row>
    <row r="117" spans="2:4" ht="12.75">
      <c r="B117" s="15"/>
      <c r="C117" s="15"/>
      <c r="D117" s="65"/>
    </row>
    <row r="118" spans="2:4" ht="12.75">
      <c r="B118" s="15"/>
      <c r="C118" s="15"/>
      <c r="D118" s="65"/>
    </row>
    <row r="119" spans="2:4" ht="12.75">
      <c r="B119" s="15"/>
      <c r="C119" s="15"/>
      <c r="D119" s="65"/>
    </row>
    <row r="120" spans="2:4" ht="12.75">
      <c r="B120" s="15"/>
      <c r="C120" s="15"/>
      <c r="D120" s="65"/>
    </row>
    <row r="121" spans="2:4" ht="12.75">
      <c r="B121" s="15"/>
      <c r="C121" s="15"/>
      <c r="D121" s="65"/>
    </row>
    <row r="122" spans="2:4" ht="12.75">
      <c r="B122" s="15"/>
      <c r="C122" s="15"/>
      <c r="D122" s="65"/>
    </row>
    <row r="123" spans="2:4" ht="12.75">
      <c r="B123" s="15"/>
      <c r="C123" s="15"/>
      <c r="D123" s="65"/>
    </row>
    <row r="124" spans="2:4" ht="12.75">
      <c r="B124" s="15"/>
      <c r="C124" s="15"/>
      <c r="D124" s="65"/>
    </row>
    <row r="125" spans="2:4" ht="12.75">
      <c r="B125" s="15"/>
      <c r="C125" s="15"/>
      <c r="D125" s="65"/>
    </row>
    <row r="126" spans="3:4" ht="12.75">
      <c r="C126" s="15"/>
      <c r="D126" s="15"/>
    </row>
    <row r="127" spans="3:4" ht="12.75">
      <c r="C127" s="15"/>
      <c r="D127" s="15"/>
    </row>
    <row r="128" spans="3:4" ht="12.75">
      <c r="C128" s="15"/>
      <c r="D128" s="15"/>
    </row>
    <row r="129" spans="3:4" ht="12.75">
      <c r="C129" s="15"/>
      <c r="D129" s="15"/>
    </row>
    <row r="130" spans="3:4" ht="12.75">
      <c r="C130" s="15"/>
      <c r="D130" s="15"/>
    </row>
    <row r="131" spans="3:4" ht="12.75">
      <c r="C131" s="15"/>
      <c r="D131" s="15"/>
    </row>
    <row r="132" spans="3:4" ht="12.75">
      <c r="C132" s="15"/>
      <c r="D132" s="15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0"/>
  <sheetViews>
    <sheetView zoomScale="85" zoomScaleNormal="85" zoomScalePageLayoutView="0" workbookViewId="0" topLeftCell="A1">
      <pane ySplit="2" topLeftCell="A63" activePane="bottomLeft" state="frozen"/>
      <selection pane="topLeft" activeCell="A1" sqref="A1"/>
      <selection pane="bottomLeft" activeCell="D87" sqref="D87"/>
    </sheetView>
  </sheetViews>
  <sheetFormatPr defaultColWidth="9.140625" defaultRowHeight="12.75"/>
  <cols>
    <col min="1" max="1" width="10.28125" style="67" customWidth="1"/>
    <col min="2" max="2" width="6.8515625" style="26" customWidth="1"/>
    <col min="3" max="3" width="10.421875" style="22" customWidth="1"/>
    <col min="4" max="4" width="10.28125" style="22" customWidth="1"/>
    <col min="5" max="5" width="9.28125" style="26" customWidth="1"/>
    <col min="6" max="6" width="7.140625" style="26" customWidth="1"/>
    <col min="7" max="7" width="9.140625" style="67" customWidth="1"/>
    <col min="8" max="8" width="10.140625" style="22" customWidth="1"/>
    <col min="9" max="9" width="9.140625" style="26" customWidth="1"/>
    <col min="10" max="10" width="7.00390625" style="26" customWidth="1"/>
    <col min="11" max="11" width="9.140625" style="22" customWidth="1"/>
    <col min="12" max="12" width="10.8515625" style="26" customWidth="1"/>
    <col min="13" max="13" width="7.140625" style="26" customWidth="1"/>
    <col min="14" max="14" width="9.140625" style="67" customWidth="1"/>
    <col min="15" max="15" width="9.140625" style="22" customWidth="1"/>
    <col min="16" max="16" width="9.140625" style="26" customWidth="1"/>
    <col min="17" max="17" width="7.00390625" style="26" customWidth="1"/>
    <col min="18" max="18" width="20.421875" style="16" customWidth="1"/>
    <col min="19" max="16384" width="9.140625" style="16" customWidth="1"/>
  </cols>
  <sheetData>
    <row r="1" spans="1:20" ht="12.75">
      <c r="A1" s="4" t="s">
        <v>44</v>
      </c>
      <c r="B1" s="12" t="s">
        <v>99</v>
      </c>
      <c r="C1" s="5" t="s">
        <v>50</v>
      </c>
      <c r="D1" s="5" t="s">
        <v>51</v>
      </c>
      <c r="E1" s="30" t="s">
        <v>139</v>
      </c>
      <c r="F1" s="30" t="s">
        <v>102</v>
      </c>
      <c r="G1" s="10" t="s">
        <v>103</v>
      </c>
      <c r="H1" s="5" t="s">
        <v>51</v>
      </c>
      <c r="I1" s="30" t="s">
        <v>134</v>
      </c>
      <c r="J1" s="30" t="s">
        <v>102</v>
      </c>
      <c r="K1" s="5" t="s">
        <v>51</v>
      </c>
      <c r="L1" s="12" t="s">
        <v>134</v>
      </c>
      <c r="M1" s="12" t="s">
        <v>102</v>
      </c>
      <c r="N1" s="4" t="s">
        <v>104</v>
      </c>
      <c r="O1" s="5" t="s">
        <v>51</v>
      </c>
      <c r="P1" s="12" t="s">
        <v>134</v>
      </c>
      <c r="Q1" s="12" t="s">
        <v>102</v>
      </c>
      <c r="R1" s="3" t="s">
        <v>53</v>
      </c>
      <c r="T1" s="2"/>
    </row>
    <row r="2" spans="1:20" ht="13.5" thickBot="1">
      <c r="A2" s="7"/>
      <c r="B2" s="13" t="s">
        <v>100</v>
      </c>
      <c r="C2" s="8" t="s">
        <v>54</v>
      </c>
      <c r="D2" s="8" t="s">
        <v>141</v>
      </c>
      <c r="E2" s="13" t="s">
        <v>140</v>
      </c>
      <c r="F2" s="13" t="s">
        <v>78</v>
      </c>
      <c r="G2" s="7" t="s">
        <v>78</v>
      </c>
      <c r="H2" s="8" t="s">
        <v>133</v>
      </c>
      <c r="I2" s="13" t="s">
        <v>135</v>
      </c>
      <c r="J2" s="13" t="s">
        <v>78</v>
      </c>
      <c r="K2" s="8" t="s">
        <v>52</v>
      </c>
      <c r="L2" s="13" t="s">
        <v>119</v>
      </c>
      <c r="M2" s="13" t="s">
        <v>78</v>
      </c>
      <c r="N2" s="7" t="s">
        <v>78</v>
      </c>
      <c r="O2" s="8" t="s">
        <v>137</v>
      </c>
      <c r="P2" s="13" t="s">
        <v>138</v>
      </c>
      <c r="Q2" s="13" t="s">
        <v>78</v>
      </c>
      <c r="R2" s="6"/>
      <c r="T2" s="2"/>
    </row>
    <row r="3" spans="1:18" ht="12.75">
      <c r="A3" s="67">
        <v>36904</v>
      </c>
      <c r="B3" s="26"/>
      <c r="C3">
        <v>1.7</v>
      </c>
      <c r="D3">
        <v>1.7</v>
      </c>
      <c r="H3">
        <v>1.7</v>
      </c>
      <c r="K3">
        <v>1.7</v>
      </c>
      <c r="O3">
        <v>1.7</v>
      </c>
      <c r="R3" t="s">
        <v>56</v>
      </c>
    </row>
    <row r="4" spans="1:18" ht="12.75">
      <c r="A4" s="67">
        <v>36916</v>
      </c>
      <c r="B4" s="26"/>
      <c r="C4">
        <v>3</v>
      </c>
      <c r="D4">
        <v>3</v>
      </c>
      <c r="H4">
        <v>3</v>
      </c>
      <c r="K4">
        <v>3</v>
      </c>
      <c r="O4">
        <v>3</v>
      </c>
      <c r="R4" t="s">
        <v>56</v>
      </c>
    </row>
    <row r="5" spans="1:18" ht="12.75">
      <c r="A5" s="67">
        <v>36919</v>
      </c>
      <c r="B5" s="26"/>
      <c r="C5">
        <v>10</v>
      </c>
      <c r="D5">
        <v>10</v>
      </c>
      <c r="H5">
        <v>10</v>
      </c>
      <c r="K5">
        <v>10</v>
      </c>
      <c r="O5">
        <v>10</v>
      </c>
      <c r="R5" t="s">
        <v>56</v>
      </c>
    </row>
    <row r="6" spans="1:18" ht="12.75">
      <c r="A6" s="67">
        <v>36920</v>
      </c>
      <c r="B6" s="26"/>
      <c r="C6">
        <v>8.3</v>
      </c>
      <c r="D6">
        <v>8.3</v>
      </c>
      <c r="H6">
        <v>8.3</v>
      </c>
      <c r="K6">
        <v>8.3</v>
      </c>
      <c r="O6">
        <v>8.3</v>
      </c>
      <c r="R6" t="s">
        <v>56</v>
      </c>
    </row>
    <row r="7" spans="1:18" ht="12.75">
      <c r="A7" s="67">
        <v>36921</v>
      </c>
      <c r="B7" s="26"/>
      <c r="C7">
        <v>0.7</v>
      </c>
      <c r="D7">
        <v>0.7</v>
      </c>
      <c r="H7">
        <v>0.7</v>
      </c>
      <c r="K7">
        <v>0.7</v>
      </c>
      <c r="O7">
        <v>0.7</v>
      </c>
      <c r="R7" t="s">
        <v>56</v>
      </c>
    </row>
    <row r="8" spans="1:18" ht="12.75">
      <c r="A8" s="67">
        <v>36930</v>
      </c>
      <c r="B8" s="26"/>
      <c r="C8">
        <v>20</v>
      </c>
      <c r="D8">
        <v>20</v>
      </c>
      <c r="H8">
        <v>20</v>
      </c>
      <c r="K8">
        <v>20</v>
      </c>
      <c r="O8">
        <v>20</v>
      </c>
      <c r="R8" t="s">
        <v>56</v>
      </c>
    </row>
    <row r="9" spans="1:18" ht="12.75">
      <c r="A9" s="67">
        <v>36931</v>
      </c>
      <c r="B9" s="26"/>
      <c r="C9">
        <v>15</v>
      </c>
      <c r="D9">
        <v>15</v>
      </c>
      <c r="H9">
        <v>15</v>
      </c>
      <c r="K9">
        <v>15</v>
      </c>
      <c r="O9">
        <v>15</v>
      </c>
      <c r="R9" t="s">
        <v>56</v>
      </c>
    </row>
    <row r="10" spans="1:18" ht="12.75">
      <c r="A10" s="67">
        <v>36935</v>
      </c>
      <c r="B10" s="26"/>
      <c r="C10">
        <v>1</v>
      </c>
      <c r="D10">
        <v>1</v>
      </c>
      <c r="H10">
        <v>1</v>
      </c>
      <c r="K10">
        <v>1</v>
      </c>
      <c r="O10">
        <v>1</v>
      </c>
      <c r="R10" t="s">
        <v>56</v>
      </c>
    </row>
    <row r="11" spans="1:18" ht="12.75">
      <c r="A11" s="67">
        <v>36936</v>
      </c>
      <c r="B11" s="26"/>
      <c r="C11">
        <v>1.7</v>
      </c>
      <c r="D11">
        <v>1.7</v>
      </c>
      <c r="H11">
        <v>1.7</v>
      </c>
      <c r="K11">
        <v>1.7</v>
      </c>
      <c r="O11">
        <v>1.7</v>
      </c>
      <c r="R11" t="s">
        <v>56</v>
      </c>
    </row>
    <row r="12" spans="1:18" ht="12.75">
      <c r="A12" s="67">
        <v>36945</v>
      </c>
      <c r="B12" s="26"/>
      <c r="C12">
        <v>13.6</v>
      </c>
      <c r="D12">
        <v>13.6</v>
      </c>
      <c r="H12">
        <v>13.6</v>
      </c>
      <c r="K12">
        <v>13.6</v>
      </c>
      <c r="O12">
        <v>13.6</v>
      </c>
      <c r="R12" t="s">
        <v>56</v>
      </c>
    </row>
    <row r="13" spans="1:18" ht="12.75">
      <c r="A13" s="67">
        <v>36946</v>
      </c>
      <c r="B13" s="26"/>
      <c r="C13">
        <v>35.4</v>
      </c>
      <c r="D13">
        <v>35.4</v>
      </c>
      <c r="H13">
        <v>35.4</v>
      </c>
      <c r="K13">
        <v>35.4</v>
      </c>
      <c r="O13">
        <v>35.4</v>
      </c>
      <c r="R13" t="s">
        <v>56</v>
      </c>
    </row>
    <row r="14" spans="1:18" ht="12.75">
      <c r="A14" s="67">
        <v>36949</v>
      </c>
      <c r="B14" s="26"/>
      <c r="C14">
        <v>5.8</v>
      </c>
      <c r="D14">
        <v>5.8</v>
      </c>
      <c r="H14">
        <v>5.8</v>
      </c>
      <c r="K14">
        <v>5.8</v>
      </c>
      <c r="O14">
        <v>5.8</v>
      </c>
      <c r="R14" t="s">
        <v>56</v>
      </c>
    </row>
    <row r="15" spans="1:18" ht="12.75">
      <c r="A15" s="67">
        <v>36951</v>
      </c>
      <c r="B15" s="26"/>
      <c r="C15">
        <v>0.4</v>
      </c>
      <c r="D15">
        <v>0.4</v>
      </c>
      <c r="H15">
        <v>0.4</v>
      </c>
      <c r="K15">
        <v>0.4</v>
      </c>
      <c r="O15">
        <v>0.4</v>
      </c>
      <c r="R15" t="s">
        <v>56</v>
      </c>
    </row>
    <row r="16" spans="1:18" ht="12.75">
      <c r="A16" s="67">
        <v>36960</v>
      </c>
      <c r="B16" s="26"/>
      <c r="C16">
        <v>1.5</v>
      </c>
      <c r="D16">
        <v>1.5</v>
      </c>
      <c r="H16">
        <v>1.5</v>
      </c>
      <c r="K16">
        <v>1.5</v>
      </c>
      <c r="O16">
        <v>1.5</v>
      </c>
      <c r="R16" t="s">
        <v>56</v>
      </c>
    </row>
    <row r="17" spans="1:18" ht="12.75">
      <c r="A17" s="67">
        <v>36961</v>
      </c>
      <c r="B17" s="26"/>
      <c r="C17">
        <v>23.8</v>
      </c>
      <c r="D17">
        <v>23.8</v>
      </c>
      <c r="H17">
        <v>23.8</v>
      </c>
      <c r="K17">
        <v>23.8</v>
      </c>
      <c r="O17">
        <v>23.8</v>
      </c>
      <c r="R17" t="s">
        <v>56</v>
      </c>
    </row>
    <row r="18" spans="1:18" ht="12.75">
      <c r="A18" s="67">
        <v>36965</v>
      </c>
      <c r="B18" s="26"/>
      <c r="C18">
        <v>13.2</v>
      </c>
      <c r="D18">
        <v>13.2</v>
      </c>
      <c r="H18">
        <v>13.2</v>
      </c>
      <c r="K18">
        <v>13.2</v>
      </c>
      <c r="O18">
        <v>13.2</v>
      </c>
      <c r="R18" t="s">
        <v>56</v>
      </c>
    </row>
    <row r="19" spans="1:18" ht="12.75">
      <c r="A19" s="67">
        <v>36973</v>
      </c>
      <c r="B19" s="26"/>
      <c r="C19">
        <v>0.2</v>
      </c>
      <c r="D19">
        <v>0.2</v>
      </c>
      <c r="H19">
        <v>0.2</v>
      </c>
      <c r="K19">
        <v>0.2</v>
      </c>
      <c r="O19">
        <v>0.2</v>
      </c>
      <c r="R19" t="s">
        <v>56</v>
      </c>
    </row>
    <row r="20" spans="1:18" ht="12.75">
      <c r="A20" s="67">
        <v>36978</v>
      </c>
      <c r="B20" s="26"/>
      <c r="C20">
        <v>0.2</v>
      </c>
      <c r="D20">
        <v>0.2</v>
      </c>
      <c r="H20">
        <v>0.2</v>
      </c>
      <c r="K20">
        <v>0.2</v>
      </c>
      <c r="O20">
        <v>0.2</v>
      </c>
      <c r="R20" t="s">
        <v>56</v>
      </c>
    </row>
    <row r="21" spans="1:18" ht="12.75">
      <c r="A21" s="67">
        <v>36981</v>
      </c>
      <c r="B21" s="26"/>
      <c r="C21">
        <v>2.7</v>
      </c>
      <c r="D21">
        <v>2.7</v>
      </c>
      <c r="H21">
        <v>2.7</v>
      </c>
      <c r="K21">
        <v>2.7</v>
      </c>
      <c r="O21">
        <v>2.7</v>
      </c>
      <c r="R21" t="s">
        <v>56</v>
      </c>
    </row>
    <row r="22" spans="1:18" ht="12.75">
      <c r="A22" s="111">
        <v>36984</v>
      </c>
      <c r="B22" s="111"/>
      <c r="C22" s="113">
        <v>2.5</v>
      </c>
      <c r="D22" s="113">
        <v>2.5</v>
      </c>
      <c r="E22" s="114">
        <v>57.068999999999996</v>
      </c>
      <c r="F22" s="136">
        <v>100</v>
      </c>
      <c r="G22" s="111"/>
      <c r="H22" s="113">
        <v>2.5</v>
      </c>
      <c r="I22" s="114">
        <v>57.068999999999996</v>
      </c>
      <c r="J22" s="136">
        <v>100</v>
      </c>
      <c r="K22" s="113">
        <v>2.5</v>
      </c>
      <c r="L22" s="128">
        <v>57.068999999999996</v>
      </c>
      <c r="M22" s="136">
        <v>100</v>
      </c>
      <c r="N22" s="111"/>
      <c r="O22" s="113">
        <v>2.5</v>
      </c>
      <c r="P22" s="114">
        <v>57.068999999999996</v>
      </c>
      <c r="Q22" s="136">
        <v>100</v>
      </c>
      <c r="R22" s="112" t="s">
        <v>150</v>
      </c>
    </row>
    <row r="23" spans="1:18" ht="12.75">
      <c r="A23" s="67">
        <v>36987</v>
      </c>
      <c r="B23" s="67"/>
      <c r="C23" s="22">
        <v>0.3</v>
      </c>
      <c r="D23" s="22">
        <v>0.3</v>
      </c>
      <c r="E23" s="26">
        <v>6.84828</v>
      </c>
      <c r="F23" s="1">
        <v>100</v>
      </c>
      <c r="H23" s="22">
        <v>0.3</v>
      </c>
      <c r="I23" s="26">
        <v>6.84828</v>
      </c>
      <c r="J23" s="1">
        <v>100</v>
      </c>
      <c r="K23" s="22">
        <v>0.3</v>
      </c>
      <c r="L23" s="27">
        <v>6.84828</v>
      </c>
      <c r="M23" s="1">
        <v>100</v>
      </c>
      <c r="O23" s="22">
        <v>0.3</v>
      </c>
      <c r="P23" s="26">
        <v>6.84828</v>
      </c>
      <c r="Q23" s="1">
        <v>100</v>
      </c>
      <c r="R23" s="16" t="s">
        <v>150</v>
      </c>
    </row>
    <row r="24" spans="1:18" ht="12.75">
      <c r="A24" s="67">
        <v>36991</v>
      </c>
      <c r="B24" s="67"/>
      <c r="C24" s="22">
        <v>7.6</v>
      </c>
      <c r="D24" s="22">
        <v>7.6</v>
      </c>
      <c r="E24" s="26">
        <v>173.48976000000002</v>
      </c>
      <c r="F24" s="1">
        <v>100</v>
      </c>
      <c r="H24" s="22">
        <v>7.6</v>
      </c>
      <c r="I24" s="26">
        <v>173.48976000000002</v>
      </c>
      <c r="J24" s="1">
        <v>100</v>
      </c>
      <c r="K24" s="22">
        <v>7.6</v>
      </c>
      <c r="L24" s="27">
        <v>173.48976000000002</v>
      </c>
      <c r="M24" s="1">
        <v>100</v>
      </c>
      <c r="O24" s="22">
        <v>7.6</v>
      </c>
      <c r="P24" s="26">
        <v>173.48976000000002</v>
      </c>
      <c r="Q24" s="1">
        <v>100</v>
      </c>
      <c r="R24" s="16" t="s">
        <v>150</v>
      </c>
    </row>
    <row r="25" spans="1:18" ht="12.75">
      <c r="A25" s="67">
        <v>36992</v>
      </c>
      <c r="B25" s="67"/>
      <c r="C25" s="22">
        <v>18.4</v>
      </c>
      <c r="D25" s="22">
        <v>18.4</v>
      </c>
      <c r="E25" s="26">
        <v>420.02783999999997</v>
      </c>
      <c r="F25" s="1">
        <v>100</v>
      </c>
      <c r="H25" s="22">
        <v>18.4</v>
      </c>
      <c r="I25" s="26">
        <v>420.02783999999997</v>
      </c>
      <c r="J25" s="1">
        <v>100</v>
      </c>
      <c r="K25" s="22">
        <v>18.4</v>
      </c>
      <c r="L25" s="27">
        <v>420.02783999999997</v>
      </c>
      <c r="M25" s="1">
        <v>100</v>
      </c>
      <c r="O25" s="22">
        <v>18.4</v>
      </c>
      <c r="P25" s="26">
        <v>420.02783999999997</v>
      </c>
      <c r="Q25" s="1">
        <v>100</v>
      </c>
      <c r="R25" s="16" t="s">
        <v>150</v>
      </c>
    </row>
    <row r="26" spans="1:18" ht="12.75">
      <c r="A26" s="67">
        <v>36995</v>
      </c>
      <c r="B26" s="67"/>
      <c r="C26" s="22">
        <v>17.6</v>
      </c>
      <c r="D26" s="22">
        <v>17.6</v>
      </c>
      <c r="E26" s="26">
        <v>401.76576000000006</v>
      </c>
      <c r="F26" s="1">
        <v>100</v>
      </c>
      <c r="H26" s="22">
        <v>17.6</v>
      </c>
      <c r="I26" s="26">
        <v>401.76576000000006</v>
      </c>
      <c r="J26" s="1">
        <v>100</v>
      </c>
      <c r="K26" s="22">
        <v>17.6</v>
      </c>
      <c r="L26" s="27">
        <v>401.76576000000006</v>
      </c>
      <c r="M26" s="1">
        <v>100</v>
      </c>
      <c r="O26" s="22">
        <v>17.6</v>
      </c>
      <c r="P26" s="26">
        <v>401.76576000000006</v>
      </c>
      <c r="Q26" s="1">
        <v>100</v>
      </c>
      <c r="R26" s="16" t="s">
        <v>150</v>
      </c>
    </row>
    <row r="27" spans="1:18" ht="12.75">
      <c r="A27" s="67">
        <v>37001</v>
      </c>
      <c r="B27" s="67"/>
      <c r="C27" s="22">
        <v>15.8</v>
      </c>
      <c r="D27" s="22">
        <v>15.8</v>
      </c>
      <c r="E27" s="26">
        <v>360.67608</v>
      </c>
      <c r="F27" s="1">
        <v>100</v>
      </c>
      <c r="H27" s="22">
        <v>15.8</v>
      </c>
      <c r="I27" s="26">
        <v>360.67608</v>
      </c>
      <c r="J27" s="1">
        <v>100</v>
      </c>
      <c r="K27" s="22">
        <v>15.8</v>
      </c>
      <c r="L27" s="27">
        <v>360.67608</v>
      </c>
      <c r="M27" s="1">
        <v>100</v>
      </c>
      <c r="O27" s="22">
        <v>15.8</v>
      </c>
      <c r="P27" s="26">
        <v>360.67608</v>
      </c>
      <c r="Q27" s="1">
        <v>100</v>
      </c>
      <c r="R27" s="16" t="s">
        <v>150</v>
      </c>
    </row>
    <row r="28" spans="1:18" ht="12.75">
      <c r="A28" s="67">
        <v>37002</v>
      </c>
      <c r="B28" s="67"/>
      <c r="C28" s="22">
        <v>18.4</v>
      </c>
      <c r="D28" s="22">
        <v>18.4</v>
      </c>
      <c r="E28" s="26">
        <v>420.02783999999997</v>
      </c>
      <c r="F28" s="1">
        <v>100</v>
      </c>
      <c r="H28" s="22">
        <v>18.4</v>
      </c>
      <c r="I28" s="26">
        <v>420.02783999999997</v>
      </c>
      <c r="J28" s="1">
        <v>100</v>
      </c>
      <c r="K28" s="22">
        <v>18.4</v>
      </c>
      <c r="L28" s="27">
        <v>420.02783999999997</v>
      </c>
      <c r="M28" s="1">
        <v>100</v>
      </c>
      <c r="O28" s="22">
        <v>18.4</v>
      </c>
      <c r="P28" s="26">
        <v>420.02783999999997</v>
      </c>
      <c r="Q28" s="1">
        <v>100</v>
      </c>
      <c r="R28" s="16" t="s">
        <v>150</v>
      </c>
    </row>
    <row r="29" spans="1:18" ht="12.75">
      <c r="A29" s="67">
        <v>37003</v>
      </c>
      <c r="B29" s="67"/>
      <c r="C29" s="22">
        <v>1</v>
      </c>
      <c r="D29" s="22">
        <v>1</v>
      </c>
      <c r="E29" s="26">
        <v>22.8276</v>
      </c>
      <c r="F29" s="1">
        <v>100</v>
      </c>
      <c r="H29" s="22">
        <v>1</v>
      </c>
      <c r="I29" s="26">
        <v>22.8276</v>
      </c>
      <c r="J29" s="1">
        <v>100</v>
      </c>
      <c r="K29" s="22">
        <v>9.79450606575674</v>
      </c>
      <c r="L29" s="27">
        <v>223.58506666666858</v>
      </c>
      <c r="M29" s="1">
        <v>100</v>
      </c>
      <c r="O29" s="22">
        <v>10.244254031669286</v>
      </c>
      <c r="P29" s="26">
        <v>233.85173333333378</v>
      </c>
      <c r="Q29" s="1">
        <v>100</v>
      </c>
      <c r="R29" s="16" t="s">
        <v>150</v>
      </c>
    </row>
    <row r="30" spans="1:18" ht="12.75">
      <c r="A30" s="67">
        <v>37014</v>
      </c>
      <c r="B30" s="67"/>
      <c r="C30" s="22">
        <v>25</v>
      </c>
      <c r="D30" s="22">
        <v>25.026429994100713</v>
      </c>
      <c r="E30" s="26">
        <v>571.2933333333334</v>
      </c>
      <c r="F30" s="1">
        <v>100</v>
      </c>
      <c r="H30" s="22">
        <v>24.803016231813018</v>
      </c>
      <c r="I30" s="26">
        <v>566.1933333333349</v>
      </c>
      <c r="J30" s="1">
        <v>100</v>
      </c>
      <c r="K30" s="22">
        <v>24.83222064518386</v>
      </c>
      <c r="L30" s="27">
        <v>566.8599999999991</v>
      </c>
      <c r="M30" s="1">
        <v>100</v>
      </c>
      <c r="O30" s="22">
        <v>25.019128890757973</v>
      </c>
      <c r="P30" s="26">
        <v>571.1266666666667</v>
      </c>
      <c r="Q30" s="1">
        <v>100</v>
      </c>
      <c r="R30" s="16" t="s">
        <v>150</v>
      </c>
    </row>
    <row r="31" spans="1:18" ht="12.75">
      <c r="A31" s="67">
        <v>37015</v>
      </c>
      <c r="B31" s="67"/>
      <c r="C31" s="22">
        <v>15.2</v>
      </c>
      <c r="D31" s="22">
        <v>15.190077508513085</v>
      </c>
      <c r="E31" s="26">
        <v>346.7530133333333</v>
      </c>
      <c r="F31" s="1">
        <v>100</v>
      </c>
      <c r="H31" s="22">
        <v>15.187157067175969</v>
      </c>
      <c r="I31" s="26">
        <v>346.68634666666617</v>
      </c>
      <c r="J31" s="1">
        <v>100</v>
      </c>
      <c r="K31" s="22">
        <v>15.422252594812084</v>
      </c>
      <c r="L31" s="27">
        <v>352.05301333333233</v>
      </c>
      <c r="M31" s="1">
        <v>100</v>
      </c>
      <c r="O31" s="22">
        <v>15.489422745565351</v>
      </c>
      <c r="P31" s="26">
        <v>353.5863466666676</v>
      </c>
      <c r="Q31" s="1">
        <v>100</v>
      </c>
      <c r="R31" s="16" t="s">
        <v>150</v>
      </c>
    </row>
    <row r="32" spans="1:18" ht="12.75">
      <c r="A32" s="67">
        <v>37016</v>
      </c>
      <c r="B32" s="67"/>
      <c r="C32" s="22">
        <v>15.7</v>
      </c>
      <c r="D32" s="22">
        <v>14.769936976875945</v>
      </c>
      <c r="E32" s="26">
        <v>337.16221333333334</v>
      </c>
      <c r="F32" s="1">
        <v>100</v>
      </c>
      <c r="H32" s="22">
        <v>15.688415777392258</v>
      </c>
      <c r="I32" s="26">
        <v>358.1288799999995</v>
      </c>
      <c r="J32" s="1">
        <v>100</v>
      </c>
      <c r="K32" s="22">
        <v>15.200702074097501</v>
      </c>
      <c r="L32" s="27">
        <v>346.99554666666813</v>
      </c>
      <c r="M32" s="1">
        <v>100</v>
      </c>
      <c r="O32" s="22">
        <v>15.755585928145418</v>
      </c>
      <c r="P32" s="26">
        <v>359.6622133333324</v>
      </c>
      <c r="Q32" s="1">
        <v>100</v>
      </c>
      <c r="R32" s="16" t="s">
        <v>150</v>
      </c>
    </row>
    <row r="33" spans="1:18" ht="12.75">
      <c r="A33" s="67">
        <v>37017</v>
      </c>
      <c r="B33" s="67"/>
      <c r="C33" s="22">
        <v>21.2</v>
      </c>
      <c r="D33" s="22">
        <v>21.503067047492216</v>
      </c>
      <c r="E33" s="26">
        <v>490.8634133333333</v>
      </c>
      <c r="F33" s="1">
        <v>100</v>
      </c>
      <c r="H33" s="22">
        <v>19.987357993540005</v>
      </c>
      <c r="I33" s="26">
        <v>456.2634133333338</v>
      </c>
      <c r="J33" s="1">
        <v>100</v>
      </c>
      <c r="K33" s="22">
        <v>20.1202380743778</v>
      </c>
      <c r="L33" s="27">
        <v>459.29674666666665</v>
      </c>
      <c r="M33" s="1">
        <v>100</v>
      </c>
      <c r="O33" s="22">
        <v>21.184738941748897</v>
      </c>
      <c r="P33" s="26">
        <v>483.5967466666671</v>
      </c>
      <c r="Q33" s="1">
        <v>100</v>
      </c>
      <c r="R33" s="16" t="s">
        <v>150</v>
      </c>
    </row>
    <row r="34" spans="1:18" ht="12.75">
      <c r="A34" s="67">
        <v>37021</v>
      </c>
      <c r="B34" s="67"/>
      <c r="C34" s="22">
        <v>24.4</v>
      </c>
      <c r="D34" s="22">
        <v>24.689219482848245</v>
      </c>
      <c r="E34" s="26">
        <v>563.5956266666666</v>
      </c>
      <c r="F34" s="1">
        <v>100</v>
      </c>
      <c r="H34" s="22">
        <v>23.913842307849627</v>
      </c>
      <c r="I34" s="26">
        <v>545.8956266666681</v>
      </c>
      <c r="J34" s="1">
        <v>100</v>
      </c>
      <c r="K34" s="22">
        <v>24.544753427137824</v>
      </c>
      <c r="L34" s="27">
        <v>560.2978133333314</v>
      </c>
      <c r="M34" s="1">
        <v>100</v>
      </c>
      <c r="O34" s="22">
        <v>25.05446623093686</v>
      </c>
      <c r="P34" s="26">
        <v>571.9333333333343</v>
      </c>
      <c r="Q34" s="1">
        <v>100</v>
      </c>
      <c r="R34" s="16" t="s">
        <v>150</v>
      </c>
    </row>
    <row r="35" spans="1:18" ht="12.75">
      <c r="A35" s="67">
        <v>37023</v>
      </c>
      <c r="B35" s="67"/>
      <c r="F35" s="1"/>
      <c r="L35" s="27"/>
      <c r="M35" s="27"/>
      <c r="R35" s="16" t="s">
        <v>147</v>
      </c>
    </row>
    <row r="36" spans="1:13" ht="12.75">
      <c r="A36" s="67">
        <v>37029</v>
      </c>
      <c r="B36" s="67"/>
      <c r="C36" s="22">
        <v>26.2</v>
      </c>
      <c r="D36" s="22">
        <v>25.720326855794468</v>
      </c>
      <c r="E36" s="26">
        <v>587.1333333333338</v>
      </c>
      <c r="F36" s="1">
        <v>100</v>
      </c>
      <c r="G36" s="67">
        <v>37029</v>
      </c>
      <c r="H36" s="22">
        <v>20.77309923075575</v>
      </c>
      <c r="I36" s="26">
        <v>474.2</v>
      </c>
      <c r="J36" s="26">
        <v>70</v>
      </c>
      <c r="L36" s="27"/>
      <c r="M36" s="27"/>
    </row>
    <row r="37" spans="1:13" ht="12.75">
      <c r="A37" s="67">
        <v>37032</v>
      </c>
      <c r="B37" s="67"/>
      <c r="C37" s="22">
        <v>9.1</v>
      </c>
      <c r="D37" s="22">
        <v>9.928040325454003</v>
      </c>
      <c r="E37" s="26">
        <v>226.6333333333338</v>
      </c>
      <c r="F37" s="1">
        <v>100</v>
      </c>
      <c r="G37" s="67">
        <v>37032</v>
      </c>
      <c r="H37" s="22">
        <v>6.4600162376537495</v>
      </c>
      <c r="I37" s="26">
        <v>147.46666666666474</v>
      </c>
      <c r="J37" s="26">
        <v>70</v>
      </c>
      <c r="L37" s="27"/>
      <c r="M37" s="27"/>
    </row>
    <row r="38" spans="1:13" ht="12.75">
      <c r="A38" s="67">
        <v>37040</v>
      </c>
      <c r="B38" s="67"/>
      <c r="C38" s="22">
        <v>1.3</v>
      </c>
      <c r="L38" s="27"/>
      <c r="M38" s="27"/>
    </row>
    <row r="39" spans="1:13" ht="12.75">
      <c r="A39" s="67">
        <v>37041</v>
      </c>
      <c r="B39" s="67"/>
      <c r="C39" s="22">
        <v>13.6</v>
      </c>
      <c r="D39" s="22">
        <v>10.815854491930779</v>
      </c>
      <c r="E39" s="26">
        <v>246.89999999999904</v>
      </c>
      <c r="F39" s="1">
        <v>70</v>
      </c>
      <c r="G39" s="67">
        <v>37041</v>
      </c>
      <c r="H39" s="22">
        <v>7.268978488029047</v>
      </c>
      <c r="I39" s="26">
        <v>165.9333333333319</v>
      </c>
      <c r="J39" s="26">
        <v>53</v>
      </c>
      <c r="K39" s="81"/>
      <c r="L39" s="27"/>
      <c r="M39" s="27"/>
    </row>
    <row r="40" spans="1:17" ht="12.75">
      <c r="A40" s="67">
        <v>37042</v>
      </c>
      <c r="B40" s="67"/>
      <c r="C40" s="22">
        <v>21.7</v>
      </c>
      <c r="D40" s="22">
        <v>17.426273458445042</v>
      </c>
      <c r="E40" s="26">
        <v>397.8</v>
      </c>
      <c r="F40" s="1">
        <v>70</v>
      </c>
      <c r="G40" s="67">
        <v>37042</v>
      </c>
      <c r="H40" s="22">
        <v>13.699790312312059</v>
      </c>
      <c r="I40" s="26">
        <v>312.73333333333477</v>
      </c>
      <c r="J40" s="26">
        <v>53</v>
      </c>
      <c r="K40" s="22">
        <v>50.294380486779154</v>
      </c>
      <c r="L40" s="27">
        <v>1148.1</v>
      </c>
      <c r="M40" s="27" t="s">
        <v>152</v>
      </c>
      <c r="N40" s="67">
        <v>37042</v>
      </c>
      <c r="O40" s="22">
        <v>38.960147657513986</v>
      </c>
      <c r="P40" s="26">
        <v>889.3666666666662</v>
      </c>
      <c r="Q40" s="26" t="s">
        <v>152</v>
      </c>
    </row>
    <row r="41" spans="1:13" ht="12.75">
      <c r="A41" s="67">
        <v>37045</v>
      </c>
      <c r="B41" s="67"/>
      <c r="C41" s="22">
        <v>25.3</v>
      </c>
      <c r="D41" s="22">
        <v>17.699334723463387</v>
      </c>
      <c r="E41" s="26">
        <v>404.03333333333285</v>
      </c>
      <c r="F41" s="1">
        <v>70</v>
      </c>
      <c r="G41" s="67">
        <v>37045</v>
      </c>
      <c r="H41" s="22">
        <v>12.34908619390558</v>
      </c>
      <c r="I41" s="26">
        <v>281.899999999999</v>
      </c>
      <c r="J41" s="26">
        <v>53</v>
      </c>
      <c r="L41" s="27"/>
      <c r="M41" s="27"/>
    </row>
    <row r="42" spans="1:13" ht="12.75">
      <c r="A42" s="67">
        <v>37046</v>
      </c>
      <c r="B42" s="67"/>
      <c r="C42" s="22">
        <v>12.5</v>
      </c>
      <c r="D42" s="22">
        <v>8.755483128610374</v>
      </c>
      <c r="E42" s="26">
        <v>199.8666666666662</v>
      </c>
      <c r="F42" s="1">
        <v>70</v>
      </c>
      <c r="G42" s="67">
        <v>37046</v>
      </c>
      <c r="H42" s="22">
        <v>6.111023497870998</v>
      </c>
      <c r="I42" s="26">
        <v>139.5</v>
      </c>
      <c r="J42" s="26">
        <v>53</v>
      </c>
      <c r="L42" s="27"/>
      <c r="M42" s="27"/>
    </row>
    <row r="43" spans="1:13" ht="12.75">
      <c r="A43" s="67">
        <v>37047</v>
      </c>
      <c r="B43" s="67"/>
      <c r="C43" s="22">
        <v>5.8</v>
      </c>
      <c r="D43" s="22">
        <v>4.084237209927122</v>
      </c>
      <c r="E43" s="26">
        <v>93.23333333333237</v>
      </c>
      <c r="F43" s="1">
        <v>70</v>
      </c>
      <c r="G43" s="67">
        <v>37047</v>
      </c>
      <c r="H43" s="22">
        <v>2.840129200324753</v>
      </c>
      <c r="I43" s="26">
        <v>64.83333333333333</v>
      </c>
      <c r="J43" s="26">
        <v>53</v>
      </c>
      <c r="L43" s="27"/>
      <c r="M43" s="27"/>
    </row>
    <row r="44" spans="1:13" ht="12.75">
      <c r="A44" s="67">
        <v>37048</v>
      </c>
      <c r="B44" s="67"/>
      <c r="C44" s="22">
        <v>3.2</v>
      </c>
      <c r="D44" s="22">
        <v>2.3976823377549454</v>
      </c>
      <c r="E44" s="26">
        <v>54.73333333333479</v>
      </c>
      <c r="F44" s="1">
        <v>70</v>
      </c>
      <c r="G44" s="67">
        <v>37048</v>
      </c>
      <c r="H44" s="22">
        <v>1.5784985426998577</v>
      </c>
      <c r="I44" s="26">
        <v>36.03333333333527</v>
      </c>
      <c r="J44" s="26">
        <v>53</v>
      </c>
      <c r="L44" s="27"/>
      <c r="M44" s="27"/>
    </row>
    <row r="45" spans="1:13" ht="12.75">
      <c r="A45" s="67">
        <v>37050</v>
      </c>
      <c r="B45" s="67"/>
      <c r="C45" s="22">
        <v>2</v>
      </c>
      <c r="D45" s="22">
        <v>1.4091129451482707</v>
      </c>
      <c r="E45" s="26">
        <v>32.166666666666664</v>
      </c>
      <c r="F45" s="1">
        <v>70</v>
      </c>
      <c r="G45" s="67">
        <v>37050</v>
      </c>
      <c r="H45" s="22">
        <v>0.9783478479266725</v>
      </c>
      <c r="I45" s="26">
        <v>22.33333333333091</v>
      </c>
      <c r="J45" s="26">
        <v>53</v>
      </c>
      <c r="L45" s="27"/>
      <c r="M45" s="27"/>
    </row>
    <row r="46" spans="1:13" ht="12.75">
      <c r="A46" s="67">
        <v>37056</v>
      </c>
      <c r="B46" s="67"/>
      <c r="C46" s="22">
        <v>8</v>
      </c>
      <c r="D46" s="22">
        <v>5.598486043210765</v>
      </c>
      <c r="E46" s="26">
        <v>127.79999999999806</v>
      </c>
      <c r="F46" s="1">
        <v>70</v>
      </c>
      <c r="G46" s="67">
        <v>37056</v>
      </c>
      <c r="H46" s="22">
        <v>3.9236129363870105</v>
      </c>
      <c r="I46" s="26">
        <v>89.56666666666813</v>
      </c>
      <c r="J46" s="26">
        <v>53</v>
      </c>
      <c r="L46" s="27"/>
      <c r="M46" s="27"/>
    </row>
    <row r="47" spans="1:13" ht="12.75">
      <c r="A47" s="67">
        <v>37058</v>
      </c>
      <c r="B47" s="67"/>
      <c r="C47" s="22">
        <v>16.2</v>
      </c>
      <c r="D47" s="22">
        <v>11.620436080300497</v>
      </c>
      <c r="E47" s="26">
        <v>265.2666666666676</v>
      </c>
      <c r="F47" s="1">
        <v>70</v>
      </c>
      <c r="G47" s="67">
        <v>37059</v>
      </c>
      <c r="H47" s="22">
        <v>7.943600436898024</v>
      </c>
      <c r="I47" s="26">
        <v>181.33333333333334</v>
      </c>
      <c r="J47" s="26">
        <v>53</v>
      </c>
      <c r="L47" s="27"/>
      <c r="M47" s="27"/>
    </row>
    <row r="48" spans="1:13" ht="12.75">
      <c r="A48" s="67">
        <v>37061</v>
      </c>
      <c r="B48" s="67"/>
      <c r="C48" s="22">
        <v>109.6</v>
      </c>
      <c r="D48" s="22">
        <v>76.66742598141423</v>
      </c>
      <c r="E48" s="26">
        <v>1750.1333333333314</v>
      </c>
      <c r="F48" s="1">
        <v>70</v>
      </c>
      <c r="G48" s="67">
        <v>37062</v>
      </c>
      <c r="H48" s="22">
        <v>53.695234423826186</v>
      </c>
      <c r="I48" s="26">
        <v>1225.7333333333347</v>
      </c>
      <c r="J48" s="26">
        <v>53</v>
      </c>
      <c r="L48" s="27"/>
      <c r="M48" s="27"/>
    </row>
    <row r="49" spans="1:17" ht="12.75">
      <c r="A49" s="67">
        <v>37063</v>
      </c>
      <c r="B49" s="67"/>
      <c r="C49" s="22">
        <v>8.1</v>
      </c>
      <c r="D49" s="22">
        <v>5.643752883935821</v>
      </c>
      <c r="E49" s="26">
        <v>128.83333333333334</v>
      </c>
      <c r="F49" s="1">
        <v>70</v>
      </c>
      <c r="G49" s="67">
        <v>37063</v>
      </c>
      <c r="H49" s="22">
        <v>4.437610611715558</v>
      </c>
      <c r="I49" s="26">
        <v>101.29999999999806</v>
      </c>
      <c r="J49" s="26">
        <v>53</v>
      </c>
      <c r="K49" s="22">
        <v>67.46073466622278</v>
      </c>
      <c r="L49" s="27">
        <v>1539.9666666666672</v>
      </c>
      <c r="M49" s="27">
        <v>70</v>
      </c>
      <c r="N49" s="67">
        <v>37063</v>
      </c>
      <c r="O49" s="22">
        <v>46.71391940750084</v>
      </c>
      <c r="P49" s="26">
        <v>1066.366666666666</v>
      </c>
      <c r="Q49" s="26">
        <v>53</v>
      </c>
    </row>
    <row r="50" spans="1:17" ht="12.75">
      <c r="A50" s="67">
        <v>37064</v>
      </c>
      <c r="B50" s="67"/>
      <c r="F50" s="1">
        <v>70</v>
      </c>
      <c r="K50" s="22">
        <v>65.49235720502091</v>
      </c>
      <c r="L50" s="27">
        <v>1495.0333333333353</v>
      </c>
      <c r="M50" s="27">
        <v>70</v>
      </c>
      <c r="N50" s="67">
        <v>37064</v>
      </c>
      <c r="O50" s="22">
        <v>44.7951894490296</v>
      </c>
      <c r="P50" s="26">
        <v>1022.5666666666681</v>
      </c>
      <c r="Q50" s="26">
        <v>53</v>
      </c>
    </row>
    <row r="51" spans="1:13" ht="12.75">
      <c r="A51" s="67">
        <v>37077</v>
      </c>
      <c r="B51" s="67"/>
      <c r="C51" s="22">
        <v>0.6</v>
      </c>
      <c r="F51" s="1">
        <v>70</v>
      </c>
      <c r="L51" s="27"/>
      <c r="M51" s="27"/>
    </row>
    <row r="52" spans="1:13" ht="12.75">
      <c r="A52" s="67">
        <v>37088</v>
      </c>
      <c r="B52" s="67"/>
      <c r="C52" s="22">
        <v>5.9</v>
      </c>
      <c r="D52" s="22">
        <v>4.138265374663547</v>
      </c>
      <c r="E52" s="26">
        <v>94.46666666666958</v>
      </c>
      <c r="F52" s="1">
        <v>70</v>
      </c>
      <c r="G52" s="67">
        <v>37088</v>
      </c>
      <c r="H52" s="22">
        <v>2.87371427570128</v>
      </c>
      <c r="I52" s="26">
        <v>65.59999999999854</v>
      </c>
      <c r="J52" s="26">
        <v>53</v>
      </c>
      <c r="L52" s="27"/>
      <c r="M52" s="27"/>
    </row>
    <row r="53" spans="1:13" ht="12.75">
      <c r="A53" s="67">
        <v>37096</v>
      </c>
      <c r="B53" s="67"/>
      <c r="C53" s="22">
        <v>0.9</v>
      </c>
      <c r="F53" s="1"/>
      <c r="L53" s="27"/>
      <c r="M53" s="27"/>
    </row>
    <row r="54" spans="1:13" ht="12.75">
      <c r="A54" s="67">
        <v>37098</v>
      </c>
      <c r="B54" s="67"/>
      <c r="C54" s="22">
        <v>47.1</v>
      </c>
      <c r="D54" s="22">
        <v>32.95572026844699</v>
      </c>
      <c r="E54" s="26">
        <v>752.3000000000005</v>
      </c>
      <c r="F54" s="1">
        <v>70</v>
      </c>
      <c r="G54" s="67">
        <v>37098</v>
      </c>
      <c r="H54" s="22">
        <v>23.062725239038247</v>
      </c>
      <c r="I54" s="26">
        <v>526.4666666666695</v>
      </c>
      <c r="J54" s="26">
        <v>53</v>
      </c>
      <c r="L54" s="27"/>
      <c r="M54" s="27"/>
    </row>
    <row r="55" spans="1:13" ht="12.75">
      <c r="A55" s="67">
        <v>37100</v>
      </c>
      <c r="B55" s="67"/>
      <c r="C55" s="22">
        <v>40.3</v>
      </c>
      <c r="D55" s="22">
        <v>29.249680211673564</v>
      </c>
      <c r="E55" s="26">
        <v>667.6999999999995</v>
      </c>
      <c r="F55" s="1">
        <v>70</v>
      </c>
      <c r="G55" s="67">
        <v>37100</v>
      </c>
      <c r="H55" s="22">
        <v>19.75240498344116</v>
      </c>
      <c r="I55" s="26">
        <v>450.90000000000146</v>
      </c>
      <c r="J55" s="26">
        <v>53</v>
      </c>
      <c r="L55" s="27"/>
      <c r="M55" s="27"/>
    </row>
    <row r="56" spans="1:17" ht="12.75">
      <c r="A56" s="67">
        <v>37102</v>
      </c>
      <c r="B56" s="67"/>
      <c r="F56" s="1">
        <v>70</v>
      </c>
      <c r="K56" s="22">
        <v>67.4928595209308</v>
      </c>
      <c r="L56" s="27">
        <v>1540.7</v>
      </c>
      <c r="M56" s="27">
        <v>70</v>
      </c>
      <c r="N56" s="67">
        <v>37102</v>
      </c>
      <c r="O56" s="22">
        <v>46.448159245825224</v>
      </c>
      <c r="P56" s="26">
        <v>1060.3</v>
      </c>
      <c r="Q56" s="26">
        <v>53</v>
      </c>
    </row>
    <row r="57" spans="1:13" ht="12.75">
      <c r="A57" s="67">
        <v>37113</v>
      </c>
      <c r="B57" s="67"/>
      <c r="C57" s="22">
        <v>4.8</v>
      </c>
      <c r="D57" s="22">
        <v>3.3628881996647757</v>
      </c>
      <c r="E57" s="26">
        <v>76.76666666666763</v>
      </c>
      <c r="F57" s="1">
        <v>70</v>
      </c>
      <c r="G57" s="67">
        <v>37113</v>
      </c>
      <c r="H57" s="22">
        <v>2.3465746143556787</v>
      </c>
      <c r="I57" s="26">
        <v>53.5666666666657</v>
      </c>
      <c r="J57" s="26">
        <v>53</v>
      </c>
      <c r="L57" s="27"/>
      <c r="M57" s="27"/>
    </row>
    <row r="58" spans="1:13" ht="12.75">
      <c r="A58" s="67">
        <v>37119</v>
      </c>
      <c r="B58" s="67"/>
      <c r="C58" s="22">
        <v>3.3</v>
      </c>
      <c r="F58" s="1"/>
      <c r="L58" s="27"/>
      <c r="M58" s="27"/>
    </row>
    <row r="59" spans="1:17" ht="12.75">
      <c r="A59" s="67">
        <v>37126</v>
      </c>
      <c r="B59" s="67"/>
      <c r="C59" s="22">
        <v>33.6</v>
      </c>
      <c r="D59" s="22">
        <v>23.56796159035564</v>
      </c>
      <c r="E59" s="26">
        <v>538.0000000000024</v>
      </c>
      <c r="F59" s="1">
        <v>70</v>
      </c>
      <c r="G59" s="67">
        <v>37126</v>
      </c>
      <c r="H59" s="22">
        <v>16.48297090656344</v>
      </c>
      <c r="I59" s="26">
        <v>376.2666666666676</v>
      </c>
      <c r="J59" s="26">
        <v>53</v>
      </c>
      <c r="K59" s="22">
        <v>26.974656410076626</v>
      </c>
      <c r="L59" s="27">
        <v>615.7666666666652</v>
      </c>
      <c r="M59" s="27">
        <v>70</v>
      </c>
      <c r="N59" s="67">
        <v>37126</v>
      </c>
      <c r="O59" s="22">
        <v>18.8441477276047</v>
      </c>
      <c r="P59" s="26">
        <v>430.1666666666691</v>
      </c>
      <c r="Q59" s="26">
        <v>53</v>
      </c>
    </row>
    <row r="60" spans="1:13" ht="12.75">
      <c r="A60" s="67">
        <v>37127</v>
      </c>
      <c r="B60" s="67"/>
      <c r="C60" s="22">
        <v>64.8</v>
      </c>
      <c r="D60" s="22">
        <v>45.36613573043158</v>
      </c>
      <c r="E60" s="26">
        <v>1035.6</v>
      </c>
      <c r="F60" s="1">
        <v>70</v>
      </c>
      <c r="G60" s="67">
        <v>37127</v>
      </c>
      <c r="H60" s="22">
        <v>33.339758304275</v>
      </c>
      <c r="I60" s="26">
        <v>761.0666666666681</v>
      </c>
      <c r="J60" s="26">
        <v>53</v>
      </c>
      <c r="L60" s="27"/>
      <c r="M60" s="27"/>
    </row>
    <row r="61" spans="1:13" ht="12.75">
      <c r="A61" s="67">
        <v>37128</v>
      </c>
      <c r="B61" s="67"/>
      <c r="C61" s="22">
        <v>6.6</v>
      </c>
      <c r="D61" s="22">
        <v>4.61721775394704</v>
      </c>
      <c r="E61" s="26">
        <v>105.40000000000146</v>
      </c>
      <c r="F61" s="1">
        <v>70</v>
      </c>
      <c r="G61" s="67">
        <v>37128</v>
      </c>
      <c r="H61" s="22">
        <v>3.2227070154841373</v>
      </c>
      <c r="I61" s="26">
        <v>73.5666666666657</v>
      </c>
      <c r="J61" s="26">
        <v>53</v>
      </c>
      <c r="L61" s="27"/>
      <c r="M61" s="27"/>
    </row>
    <row r="62" spans="1:13" ht="12.75">
      <c r="A62" s="67">
        <v>37140</v>
      </c>
      <c r="B62" s="67"/>
      <c r="C62" s="22">
        <v>1.1</v>
      </c>
      <c r="F62" s="1"/>
      <c r="L62" s="27"/>
      <c r="M62" s="27"/>
    </row>
    <row r="63" spans="1:13" ht="12.75">
      <c r="A63" s="67">
        <v>37142</v>
      </c>
      <c r="B63" s="67"/>
      <c r="C63" s="22">
        <v>2.9</v>
      </c>
      <c r="D63" s="22">
        <v>2.069132687331667</v>
      </c>
      <c r="E63" s="26">
        <v>47.23333333333236</v>
      </c>
      <c r="F63" s="1">
        <v>70</v>
      </c>
      <c r="G63" s="67">
        <v>37142</v>
      </c>
      <c r="H63" s="22">
        <v>1.8763835590834488</v>
      </c>
      <c r="I63" s="26">
        <v>42.833333333333336</v>
      </c>
      <c r="J63" s="26">
        <v>53</v>
      </c>
      <c r="L63" s="27"/>
      <c r="M63" s="27"/>
    </row>
    <row r="64" spans="1:13" ht="12.75">
      <c r="A64" s="67">
        <v>37149</v>
      </c>
      <c r="B64" s="67"/>
      <c r="C64" s="22">
        <v>1.6</v>
      </c>
      <c r="F64" s="1"/>
      <c r="L64" s="27"/>
      <c r="M64" s="27"/>
    </row>
    <row r="65" spans="1:13" ht="12.75">
      <c r="A65" s="67">
        <v>37150</v>
      </c>
      <c r="B65" s="67"/>
      <c r="C65" s="22">
        <v>1.2</v>
      </c>
      <c r="D65" s="22">
        <v>1.9946614332358754</v>
      </c>
      <c r="E65" s="26">
        <v>45.53333333333527</v>
      </c>
      <c r="F65" s="1">
        <v>70</v>
      </c>
      <c r="G65" s="67">
        <v>37150</v>
      </c>
      <c r="H65" s="22">
        <v>1.3755278697716373</v>
      </c>
      <c r="I65" s="26">
        <v>31.39999999999903</v>
      </c>
      <c r="J65" s="26">
        <v>53</v>
      </c>
      <c r="L65" s="27"/>
      <c r="M65" s="27"/>
    </row>
    <row r="66" spans="1:13" ht="12.75">
      <c r="A66" s="67">
        <v>37151</v>
      </c>
      <c r="B66" s="67"/>
      <c r="C66" s="22">
        <v>41.3</v>
      </c>
      <c r="D66" s="22">
        <v>29.00436313935766</v>
      </c>
      <c r="E66" s="26">
        <v>662.1000000000009</v>
      </c>
      <c r="F66" s="1">
        <v>70</v>
      </c>
      <c r="G66" s="67">
        <v>37151</v>
      </c>
      <c r="H66" s="22">
        <v>20.24303912807308</v>
      </c>
      <c r="I66" s="26">
        <v>462.100000000001</v>
      </c>
      <c r="J66" s="26">
        <v>53</v>
      </c>
      <c r="L66" s="27"/>
      <c r="M66" s="27"/>
    </row>
    <row r="67" spans="1:13" ht="12.75">
      <c r="A67" s="67">
        <v>37152</v>
      </c>
      <c r="B67" s="67"/>
      <c r="C67" s="22">
        <v>26.5</v>
      </c>
      <c r="D67" s="22">
        <v>18.590069331277217</v>
      </c>
      <c r="E67" s="26">
        <v>424.3666666666638</v>
      </c>
      <c r="F67" s="1">
        <v>70</v>
      </c>
      <c r="G67" s="67">
        <v>37152</v>
      </c>
      <c r="H67" s="22">
        <v>12.96091865402708</v>
      </c>
      <c r="I67" s="26">
        <v>295.8666666666686</v>
      </c>
      <c r="J67" s="26">
        <v>53</v>
      </c>
      <c r="L67" s="27"/>
      <c r="M67" s="27"/>
    </row>
    <row r="68" spans="1:13" ht="12.75">
      <c r="A68" s="67">
        <v>37156</v>
      </c>
      <c r="B68" s="67"/>
      <c r="C68" s="22">
        <v>10</v>
      </c>
      <c r="D68" s="22">
        <v>7.009059209027774</v>
      </c>
      <c r="E68" s="26">
        <v>160.00000000000242</v>
      </c>
      <c r="F68" s="1">
        <v>70</v>
      </c>
      <c r="G68" s="67">
        <v>37156</v>
      </c>
      <c r="H68" s="22">
        <v>5.211527566045696</v>
      </c>
      <c r="I68" s="26">
        <v>118.96666666666472</v>
      </c>
      <c r="J68" s="26">
        <v>53</v>
      </c>
      <c r="L68" s="27"/>
      <c r="M68" s="27"/>
    </row>
    <row r="69" spans="1:17" ht="12.75">
      <c r="A69" s="67">
        <v>37165</v>
      </c>
      <c r="B69" s="67"/>
      <c r="F69" s="1">
        <v>70</v>
      </c>
      <c r="K69" s="22">
        <v>54.591809914314254</v>
      </c>
      <c r="L69" s="27">
        <v>1246.2</v>
      </c>
      <c r="M69" s="27">
        <v>70</v>
      </c>
      <c r="N69" s="67">
        <v>37165</v>
      </c>
      <c r="O69" s="22">
        <v>38.713370364529446</v>
      </c>
      <c r="P69" s="26">
        <v>883.7333333333323</v>
      </c>
      <c r="Q69" s="26">
        <v>53</v>
      </c>
    </row>
    <row r="70" spans="1:17" ht="12.75">
      <c r="A70" s="67">
        <v>37166</v>
      </c>
      <c r="B70" s="67"/>
      <c r="F70" s="1">
        <v>70</v>
      </c>
      <c r="K70" s="22">
        <v>55.1569153130421</v>
      </c>
      <c r="L70" s="27">
        <v>1259.1</v>
      </c>
      <c r="M70" s="27">
        <v>70</v>
      </c>
      <c r="N70" s="67">
        <v>37166</v>
      </c>
      <c r="O70" s="22">
        <v>39.34272547267347</v>
      </c>
      <c r="P70" s="26">
        <v>898.1000000000009</v>
      </c>
      <c r="Q70" s="26">
        <v>53</v>
      </c>
    </row>
    <row r="71" spans="1:13" ht="12.75">
      <c r="A71" s="67">
        <v>37169</v>
      </c>
      <c r="B71" s="67"/>
      <c r="C71" s="22">
        <v>29.6</v>
      </c>
      <c r="D71" s="22">
        <v>20.717610845350993</v>
      </c>
      <c r="E71" s="26">
        <v>472.9333333333343</v>
      </c>
      <c r="F71" s="1">
        <v>70</v>
      </c>
      <c r="G71" s="67">
        <v>37169</v>
      </c>
      <c r="H71" s="22">
        <v>14.479548149316411</v>
      </c>
      <c r="I71" s="26">
        <v>330.5333333333353</v>
      </c>
      <c r="J71" s="26">
        <v>53</v>
      </c>
      <c r="L71" s="27"/>
      <c r="M71" s="27"/>
    </row>
    <row r="72" spans="1:13" ht="12.75">
      <c r="A72" s="67">
        <v>37174</v>
      </c>
      <c r="B72" s="67"/>
      <c r="C72" s="22">
        <v>3.1</v>
      </c>
      <c r="F72" s="1">
        <v>70</v>
      </c>
      <c r="L72" s="27"/>
      <c r="M72" s="27"/>
    </row>
    <row r="73" spans="1:13" ht="12.75">
      <c r="A73" s="67">
        <v>37179</v>
      </c>
      <c r="B73" s="67"/>
      <c r="C73" s="22">
        <v>17.1</v>
      </c>
      <c r="D73" s="22">
        <v>11.985491247437567</v>
      </c>
      <c r="E73" s="26">
        <v>273.6000000000058</v>
      </c>
      <c r="F73" s="1">
        <v>70</v>
      </c>
      <c r="G73" s="67">
        <v>37179</v>
      </c>
      <c r="H73" s="22">
        <v>8.572955545041944</v>
      </c>
      <c r="I73" s="26">
        <v>195.6999999999995</v>
      </c>
      <c r="J73" s="26">
        <v>53</v>
      </c>
      <c r="L73" s="27"/>
      <c r="M73" s="27"/>
    </row>
    <row r="74" spans="1:18" ht="12.75">
      <c r="A74" s="67">
        <v>37190</v>
      </c>
      <c r="B74" s="67"/>
      <c r="F74" s="1"/>
      <c r="L74" s="27"/>
      <c r="M74" s="27"/>
      <c r="R74" s="16" t="s">
        <v>98</v>
      </c>
    </row>
    <row r="75" spans="1:18" ht="13.5" thickBot="1">
      <c r="A75" s="69">
        <v>37203</v>
      </c>
      <c r="B75" s="69"/>
      <c r="C75" s="37"/>
      <c r="D75" s="37"/>
      <c r="E75" s="32"/>
      <c r="F75" s="11"/>
      <c r="G75" s="69"/>
      <c r="H75" s="37"/>
      <c r="I75" s="32"/>
      <c r="J75" s="32"/>
      <c r="K75" s="37">
        <v>32.8710274696712</v>
      </c>
      <c r="L75" s="39">
        <v>750.3666666666662</v>
      </c>
      <c r="M75" s="39">
        <v>70</v>
      </c>
      <c r="N75" s="69">
        <v>37203</v>
      </c>
      <c r="O75" s="37">
        <v>22.991174426279404</v>
      </c>
      <c r="P75" s="32">
        <v>524.8333333333358</v>
      </c>
      <c r="Q75" s="32">
        <v>53</v>
      </c>
      <c r="R75" s="19" t="s">
        <v>151</v>
      </c>
    </row>
    <row r="76" spans="1:18" ht="12.75">
      <c r="A76" s="67">
        <v>37207</v>
      </c>
      <c r="B76" s="26"/>
      <c r="C76">
        <v>5.3</v>
      </c>
      <c r="D76">
        <v>5.3</v>
      </c>
      <c r="H76">
        <v>5.3</v>
      </c>
      <c r="K76">
        <v>5.3</v>
      </c>
      <c r="O76">
        <v>5.3</v>
      </c>
      <c r="R76" t="s">
        <v>56</v>
      </c>
    </row>
    <row r="77" spans="1:18" ht="12.75">
      <c r="A77" s="67">
        <v>37213</v>
      </c>
      <c r="B77" s="26"/>
      <c r="C77">
        <v>1.5</v>
      </c>
      <c r="D77">
        <v>1.5</v>
      </c>
      <c r="H77">
        <v>1.5</v>
      </c>
      <c r="K77">
        <v>1.5</v>
      </c>
      <c r="O77">
        <v>1.5</v>
      </c>
      <c r="R77" t="s">
        <v>56</v>
      </c>
    </row>
    <row r="78" spans="1:18" ht="12.75">
      <c r="A78" s="67">
        <v>37218</v>
      </c>
      <c r="B78" s="26"/>
      <c r="C78">
        <v>2.8</v>
      </c>
      <c r="D78">
        <v>2.8</v>
      </c>
      <c r="H78">
        <v>2.8</v>
      </c>
      <c r="K78">
        <v>2.8</v>
      </c>
      <c r="O78">
        <v>2.8</v>
      </c>
      <c r="R78" t="s">
        <v>56</v>
      </c>
    </row>
    <row r="79" spans="1:18" ht="12.75">
      <c r="A79" s="67">
        <v>37219</v>
      </c>
      <c r="B79" s="26"/>
      <c r="C79">
        <v>5.6</v>
      </c>
      <c r="D79">
        <v>5.6</v>
      </c>
      <c r="H79">
        <v>5.6</v>
      </c>
      <c r="K79">
        <v>5.6</v>
      </c>
      <c r="O79">
        <v>5.6</v>
      </c>
      <c r="R79" t="s">
        <v>56</v>
      </c>
    </row>
    <row r="80" spans="1:18" ht="12.75">
      <c r="A80" s="67">
        <v>37230</v>
      </c>
      <c r="B80" s="26"/>
      <c r="C80">
        <v>0.2</v>
      </c>
      <c r="D80">
        <v>0.2</v>
      </c>
      <c r="H80">
        <v>0.2</v>
      </c>
      <c r="K80">
        <v>0.2</v>
      </c>
      <c r="O80">
        <v>0.2</v>
      </c>
      <c r="R80" t="s">
        <v>56</v>
      </c>
    </row>
    <row r="81" spans="1:18" ht="12.75">
      <c r="A81" s="67">
        <v>37236</v>
      </c>
      <c r="B81" s="26"/>
      <c r="C81">
        <v>2</v>
      </c>
      <c r="D81">
        <v>2</v>
      </c>
      <c r="H81">
        <v>2</v>
      </c>
      <c r="K81">
        <v>2</v>
      </c>
      <c r="O81">
        <v>2</v>
      </c>
      <c r="R81" t="s">
        <v>56</v>
      </c>
    </row>
    <row r="82" spans="1:18" ht="12.75">
      <c r="A82" s="67">
        <v>37237</v>
      </c>
      <c r="B82" s="26"/>
      <c r="C82">
        <v>1.8</v>
      </c>
      <c r="D82">
        <v>1.8</v>
      </c>
      <c r="H82">
        <v>1.8</v>
      </c>
      <c r="K82">
        <v>1.8</v>
      </c>
      <c r="O82">
        <v>1.8</v>
      </c>
      <c r="R82" t="s">
        <v>56</v>
      </c>
    </row>
    <row r="83" spans="1:17" s="43" customFormat="1" ht="12.75">
      <c r="A83" s="70" t="s">
        <v>106</v>
      </c>
      <c r="B83" s="70"/>
      <c r="C83" s="42">
        <f>SUM(C36:C75)</f>
        <v>604.9000000000001</v>
      </c>
      <c r="D83" s="78">
        <f>SUM(D36:D75)</f>
        <v>432.39470348759164</v>
      </c>
      <c r="E83" s="77">
        <f>SUM(E36:E75)</f>
        <v>9870.533333333344</v>
      </c>
      <c r="F83" s="77"/>
      <c r="G83" s="79"/>
      <c r="H83" s="78">
        <f>SUM(H36:H75)</f>
        <v>307.8597837705235</v>
      </c>
      <c r="I83" s="77">
        <f>SUM(I36:I75)</f>
        <v>7027.700000000003</v>
      </c>
      <c r="J83" s="77"/>
      <c r="K83" s="78">
        <f>SUM(K36:K75)</f>
        <v>420.3347409860578</v>
      </c>
      <c r="L83" s="77">
        <f>SUM(L36:L75)</f>
        <v>9595.233333333334</v>
      </c>
      <c r="M83" s="77"/>
      <c r="N83" s="79"/>
      <c r="O83" s="78">
        <f>SUM(O36:O75)</f>
        <v>296.8088337509567</v>
      </c>
      <c r="P83" s="77">
        <f>SUM(P36:P75)</f>
        <v>6775.433333333339</v>
      </c>
      <c r="Q83" s="77"/>
    </row>
    <row r="84" ht="12.75">
      <c r="B84" s="67"/>
    </row>
    <row r="85" ht="12.75">
      <c r="A85" s="82" t="s">
        <v>153</v>
      </c>
    </row>
    <row r="86" ht="12.75">
      <c r="C86" s="36"/>
    </row>
    <row r="87" spans="1:15" ht="12.75">
      <c r="A87" s="41" t="s">
        <v>159</v>
      </c>
      <c r="C87" s="22">
        <f>SUM(C30:C68)</f>
        <v>656.6000000000001</v>
      </c>
      <c r="D87" s="22">
        <f>SUM(D30:D75)</f>
        <v>533.573434497422</v>
      </c>
      <c r="H87" s="22">
        <f>SUM(H30:H75)</f>
        <v>407.43957314829436</v>
      </c>
      <c r="K87" s="22">
        <f>SUM(K30:K75)</f>
        <v>520.4549078016669</v>
      </c>
      <c r="O87" s="22">
        <f>SUM(O30:O75)</f>
        <v>399.3121764881112</v>
      </c>
    </row>
    <row r="88" spans="1:15" ht="12.75">
      <c r="A88" s="41" t="s">
        <v>160</v>
      </c>
      <c r="C88" s="22">
        <f>SUM(C3:C82)</f>
        <v>965.3999999999999</v>
      </c>
      <c r="D88" s="22">
        <f>SUM(D3:D82)</f>
        <v>792.5734344974215</v>
      </c>
      <c r="H88" s="22">
        <f>SUM(H3:H82)</f>
        <v>666.4395731482942</v>
      </c>
      <c r="K88" s="22">
        <f>SUM(K3:K82)</f>
        <v>788.2494138674234</v>
      </c>
      <c r="O88" s="22">
        <f>SUM(O3:O82)</f>
        <v>667.5564305197802</v>
      </c>
    </row>
    <row r="90" ht="12.75">
      <c r="K90" s="36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6"/>
  <sheetViews>
    <sheetView zoomScale="85" zoomScaleNormal="85" zoomScalePageLayoutView="0" workbookViewId="0" topLeftCell="A1">
      <pane ySplit="2" topLeftCell="A81" activePane="bottomLeft" state="frozen"/>
      <selection pane="topLeft" activeCell="A1" sqref="A1"/>
      <selection pane="bottomLeft" activeCell="A85" sqref="A85:A86"/>
    </sheetView>
  </sheetViews>
  <sheetFormatPr defaultColWidth="9.140625" defaultRowHeight="12.75"/>
  <cols>
    <col min="1" max="1" width="8.421875" style="67" customWidth="1"/>
    <col min="2" max="2" width="5.421875" style="16" customWidth="1"/>
    <col min="3" max="3" width="11.421875" style="22" bestFit="1" customWidth="1"/>
    <col min="4" max="4" width="10.00390625" style="16" customWidth="1"/>
    <col min="5" max="5" width="11.140625" style="16" customWidth="1"/>
    <col min="6" max="6" width="7.421875" style="26" customWidth="1"/>
    <col min="7" max="7" width="8.421875" style="67" customWidth="1"/>
    <col min="8" max="9" width="9.140625" style="16" customWidth="1"/>
    <col min="10" max="10" width="10.140625" style="67" customWidth="1"/>
    <col min="11" max="11" width="21.7109375" style="16" customWidth="1"/>
    <col min="12" max="12" width="9.140625" style="16" customWidth="1"/>
    <col min="13" max="13" width="11.421875" style="16" customWidth="1"/>
    <col min="14" max="16384" width="9.140625" style="16" customWidth="1"/>
  </cols>
  <sheetData>
    <row r="1" spans="1:11" ht="12.75">
      <c r="A1" s="45" t="s">
        <v>44</v>
      </c>
      <c r="B1" s="46" t="s">
        <v>99</v>
      </c>
      <c r="C1" s="47" t="s">
        <v>50</v>
      </c>
      <c r="D1" s="47" t="s">
        <v>51</v>
      </c>
      <c r="E1" s="48" t="s">
        <v>139</v>
      </c>
      <c r="F1" s="48" t="s">
        <v>102</v>
      </c>
      <c r="G1" s="83" t="s">
        <v>103</v>
      </c>
      <c r="H1" s="47" t="s">
        <v>51</v>
      </c>
      <c r="I1" s="47" t="s">
        <v>134</v>
      </c>
      <c r="J1" s="45" t="s">
        <v>104</v>
      </c>
      <c r="K1" s="46" t="s">
        <v>53</v>
      </c>
    </row>
    <row r="2" spans="1:11" ht="13.5" thickBot="1">
      <c r="A2" s="52"/>
      <c r="B2" s="53" t="s">
        <v>100</v>
      </c>
      <c r="C2" s="54" t="s">
        <v>54</v>
      </c>
      <c r="D2" s="54" t="s">
        <v>141</v>
      </c>
      <c r="E2" s="55" t="s">
        <v>140</v>
      </c>
      <c r="F2" s="55" t="s">
        <v>78</v>
      </c>
      <c r="G2" s="52" t="s">
        <v>78</v>
      </c>
      <c r="H2" s="54" t="s">
        <v>52</v>
      </c>
      <c r="I2" s="54" t="s">
        <v>136</v>
      </c>
      <c r="J2" s="52" t="s">
        <v>78</v>
      </c>
      <c r="K2" s="53"/>
    </row>
    <row r="3" spans="1:11" ht="12.75">
      <c r="A3" s="67">
        <v>37274</v>
      </c>
      <c r="B3" s="22"/>
      <c r="C3" s="22">
        <v>4</v>
      </c>
      <c r="D3" s="22">
        <v>4</v>
      </c>
      <c r="E3" s="22"/>
      <c r="F3" s="22"/>
      <c r="G3" s="22"/>
      <c r="H3" s="22">
        <v>4</v>
      </c>
      <c r="I3" s="22"/>
      <c r="J3" s="22"/>
      <c r="K3" s="22" t="s">
        <v>56</v>
      </c>
    </row>
    <row r="4" spans="1:11" ht="12.75">
      <c r="A4" s="67">
        <v>37275</v>
      </c>
      <c r="B4" s="22"/>
      <c r="C4" s="22">
        <v>0.4</v>
      </c>
      <c r="D4" s="22">
        <v>0.4</v>
      </c>
      <c r="E4" s="22"/>
      <c r="F4" s="22"/>
      <c r="G4" s="22"/>
      <c r="H4" s="22">
        <v>0.4</v>
      </c>
      <c r="I4" s="22"/>
      <c r="J4" s="22"/>
      <c r="K4" s="22" t="s">
        <v>56</v>
      </c>
    </row>
    <row r="5" spans="1:11" ht="12.75">
      <c r="A5" s="67">
        <v>37286</v>
      </c>
      <c r="B5" s="22"/>
      <c r="C5" s="22">
        <v>15.5</v>
      </c>
      <c r="D5" s="22">
        <v>15.5</v>
      </c>
      <c r="E5" s="22"/>
      <c r="F5" s="22"/>
      <c r="G5" s="22"/>
      <c r="H5" s="22">
        <v>15.5</v>
      </c>
      <c r="I5" s="22"/>
      <c r="J5" s="22"/>
      <c r="K5" s="22" t="s">
        <v>56</v>
      </c>
    </row>
    <row r="6" spans="1:11" ht="12.75">
      <c r="A6" s="67">
        <v>37287</v>
      </c>
      <c r="B6" s="22"/>
      <c r="C6" s="22">
        <v>5</v>
      </c>
      <c r="D6" s="22">
        <v>5</v>
      </c>
      <c r="E6" s="22"/>
      <c r="F6" s="22"/>
      <c r="G6" s="22"/>
      <c r="H6" s="22">
        <v>5</v>
      </c>
      <c r="I6" s="22"/>
      <c r="J6" s="22"/>
      <c r="K6" s="22" t="s">
        <v>56</v>
      </c>
    </row>
    <row r="7" spans="1:11" ht="12.75">
      <c r="A7" s="67">
        <v>37288</v>
      </c>
      <c r="B7" s="22"/>
      <c r="C7" s="22">
        <v>0.7</v>
      </c>
      <c r="D7" s="22">
        <v>0.7</v>
      </c>
      <c r="E7" s="22"/>
      <c r="F7" s="22"/>
      <c r="G7" s="22"/>
      <c r="H7" s="22">
        <v>0.7</v>
      </c>
      <c r="I7" s="22"/>
      <c r="J7" s="22"/>
      <c r="K7" s="22" t="s">
        <v>56</v>
      </c>
    </row>
    <row r="8" spans="1:11" ht="12.75">
      <c r="A8" s="67">
        <v>37296</v>
      </c>
      <c r="B8" s="22"/>
      <c r="C8" s="22">
        <v>5.4</v>
      </c>
      <c r="D8" s="22">
        <v>5.4</v>
      </c>
      <c r="E8" s="22"/>
      <c r="F8" s="22"/>
      <c r="G8" s="22"/>
      <c r="H8" s="22">
        <v>5.4</v>
      </c>
      <c r="I8" s="22"/>
      <c r="J8" s="22"/>
      <c r="K8" s="22" t="s">
        <v>56</v>
      </c>
    </row>
    <row r="9" spans="1:11" ht="12.75">
      <c r="A9" s="67">
        <v>37306</v>
      </c>
      <c r="B9" s="22"/>
      <c r="C9" s="22">
        <v>12.6</v>
      </c>
      <c r="D9" s="22">
        <v>12.6</v>
      </c>
      <c r="E9" s="22"/>
      <c r="F9" s="22"/>
      <c r="G9" s="22"/>
      <c r="H9" s="22">
        <v>12.6</v>
      </c>
      <c r="I9" s="22"/>
      <c r="J9" s="22"/>
      <c r="K9" s="22" t="s">
        <v>56</v>
      </c>
    </row>
    <row r="10" spans="1:11" ht="12.75">
      <c r="A10" s="67">
        <v>37312</v>
      </c>
      <c r="B10" s="22"/>
      <c r="C10" s="22">
        <v>0.2</v>
      </c>
      <c r="D10" s="22">
        <v>0.2</v>
      </c>
      <c r="E10" s="22"/>
      <c r="F10" s="22"/>
      <c r="G10" s="22"/>
      <c r="H10" s="22">
        <v>0.2</v>
      </c>
      <c r="I10" s="22"/>
      <c r="J10" s="22"/>
      <c r="K10" s="22" t="s">
        <v>56</v>
      </c>
    </row>
    <row r="11" spans="1:11" ht="12.75">
      <c r="A11" s="67">
        <v>37316</v>
      </c>
      <c r="B11" s="22"/>
      <c r="C11" s="22">
        <v>1</v>
      </c>
      <c r="D11" s="22">
        <v>1</v>
      </c>
      <c r="E11" s="22"/>
      <c r="F11" s="22"/>
      <c r="G11" s="22"/>
      <c r="H11" s="22">
        <v>1</v>
      </c>
      <c r="I11" s="22"/>
      <c r="J11" s="22"/>
      <c r="K11" s="22" t="s">
        <v>56</v>
      </c>
    </row>
    <row r="12" spans="1:11" ht="12.75">
      <c r="A12" s="67">
        <v>37317</v>
      </c>
      <c r="B12" s="22"/>
      <c r="C12" s="22">
        <v>0.2</v>
      </c>
      <c r="D12" s="22">
        <v>0.2</v>
      </c>
      <c r="E12" s="22"/>
      <c r="F12" s="22"/>
      <c r="G12" s="22"/>
      <c r="H12" s="22">
        <v>0.2</v>
      </c>
      <c r="I12" s="22"/>
      <c r="J12" s="22"/>
      <c r="K12" s="22" t="s">
        <v>56</v>
      </c>
    </row>
    <row r="13" spans="1:11" ht="12.75">
      <c r="A13" s="67">
        <v>37323</v>
      </c>
      <c r="B13" s="22"/>
      <c r="C13" s="22">
        <v>6.6</v>
      </c>
      <c r="D13" s="22">
        <v>6.6</v>
      </c>
      <c r="E13" s="22"/>
      <c r="F13" s="22"/>
      <c r="G13" s="22"/>
      <c r="H13" s="22">
        <v>6.6</v>
      </c>
      <c r="I13" s="22"/>
      <c r="J13" s="22"/>
      <c r="K13" s="22" t="s">
        <v>56</v>
      </c>
    </row>
    <row r="14" spans="1:11" ht="12.75">
      <c r="A14" s="67">
        <v>37333</v>
      </c>
      <c r="B14" s="22"/>
      <c r="C14" s="22">
        <v>0.5</v>
      </c>
      <c r="D14" s="22">
        <v>0.5</v>
      </c>
      <c r="E14" s="22"/>
      <c r="F14" s="22"/>
      <c r="G14" s="22"/>
      <c r="H14" s="22">
        <v>0.5</v>
      </c>
      <c r="I14" s="22"/>
      <c r="J14" s="22"/>
      <c r="K14" s="22" t="s">
        <v>56</v>
      </c>
    </row>
    <row r="15" spans="1:11" ht="12.75">
      <c r="A15" s="67">
        <v>37334</v>
      </c>
      <c r="B15" s="22"/>
      <c r="C15" s="22">
        <v>2.9</v>
      </c>
      <c r="D15" s="22">
        <v>2.9</v>
      </c>
      <c r="E15" s="22"/>
      <c r="F15" s="22"/>
      <c r="G15" s="22"/>
      <c r="H15" s="22">
        <v>2.9</v>
      </c>
      <c r="I15" s="22"/>
      <c r="J15" s="22"/>
      <c r="K15" s="22" t="s">
        <v>56</v>
      </c>
    </row>
    <row r="16" spans="1:11" ht="12.75">
      <c r="A16" s="67">
        <v>37339</v>
      </c>
      <c r="B16" s="22"/>
      <c r="C16" s="22">
        <v>1.3</v>
      </c>
      <c r="D16" s="22">
        <v>1.3</v>
      </c>
      <c r="E16" s="22"/>
      <c r="F16" s="22"/>
      <c r="G16" s="22"/>
      <c r="H16" s="22">
        <v>1.3</v>
      </c>
      <c r="I16" s="22"/>
      <c r="J16" s="22"/>
      <c r="K16" s="22" t="s">
        <v>56</v>
      </c>
    </row>
    <row r="17" spans="1:11" ht="12.75">
      <c r="A17" s="67">
        <v>37353</v>
      </c>
      <c r="B17" s="22"/>
      <c r="C17" s="22">
        <v>0.2</v>
      </c>
      <c r="D17" s="22">
        <v>0.2</v>
      </c>
      <c r="E17" s="22"/>
      <c r="F17" s="22"/>
      <c r="G17" s="22"/>
      <c r="H17" s="22">
        <v>0.2</v>
      </c>
      <c r="I17" s="22"/>
      <c r="J17" s="22"/>
      <c r="K17" s="22" t="s">
        <v>56</v>
      </c>
    </row>
    <row r="18" spans="1:11" ht="12.75">
      <c r="A18" s="67">
        <v>37354</v>
      </c>
      <c r="B18" s="22"/>
      <c r="C18" s="22">
        <v>21.3</v>
      </c>
      <c r="D18" s="22">
        <v>21.3</v>
      </c>
      <c r="E18" s="22"/>
      <c r="F18" s="22"/>
      <c r="G18" s="22"/>
      <c r="H18" s="22">
        <v>21.3</v>
      </c>
      <c r="I18" s="22"/>
      <c r="J18" s="22"/>
      <c r="K18" s="22" t="s">
        <v>56</v>
      </c>
    </row>
    <row r="19" spans="1:11" ht="12.75">
      <c r="A19" s="67">
        <v>37357</v>
      </c>
      <c r="B19" s="22"/>
      <c r="C19" s="22">
        <v>16.9</v>
      </c>
      <c r="D19" s="22">
        <v>16.9</v>
      </c>
      <c r="E19" s="22"/>
      <c r="F19" s="22"/>
      <c r="G19" s="22"/>
      <c r="H19" s="22">
        <v>16.9</v>
      </c>
      <c r="I19" s="22"/>
      <c r="J19" s="22"/>
      <c r="K19" s="22" t="s">
        <v>56</v>
      </c>
    </row>
    <row r="20" spans="1:11" ht="12.75">
      <c r="A20" s="67">
        <v>37362</v>
      </c>
      <c r="B20" s="22"/>
      <c r="C20" s="22">
        <v>0.3</v>
      </c>
      <c r="D20" s="22">
        <v>0.3</v>
      </c>
      <c r="E20" s="22"/>
      <c r="F20" s="22"/>
      <c r="G20" s="22"/>
      <c r="H20" s="22">
        <v>0.3</v>
      </c>
      <c r="I20" s="22"/>
      <c r="J20" s="22"/>
      <c r="K20" s="22" t="s">
        <v>56</v>
      </c>
    </row>
    <row r="21" spans="1:11" ht="12.75">
      <c r="A21" s="67">
        <v>37364</v>
      </c>
      <c r="B21" s="22"/>
      <c r="C21" s="22">
        <v>1.2</v>
      </c>
      <c r="D21" s="22">
        <v>1.2</v>
      </c>
      <c r="E21" s="22"/>
      <c r="F21" s="22"/>
      <c r="G21" s="22"/>
      <c r="H21" s="22">
        <v>1.2</v>
      </c>
      <c r="I21" s="22"/>
      <c r="J21" s="22"/>
      <c r="K21" s="22" t="s">
        <v>56</v>
      </c>
    </row>
    <row r="22" spans="1:11" ht="12.75">
      <c r="A22" s="67">
        <v>37365</v>
      </c>
      <c r="B22" s="22"/>
      <c r="C22" s="22">
        <v>12.2</v>
      </c>
      <c r="D22" s="22">
        <v>12.2</v>
      </c>
      <c r="E22" s="22"/>
      <c r="F22" s="22"/>
      <c r="G22" s="22"/>
      <c r="H22" s="22">
        <v>12.2</v>
      </c>
      <c r="I22" s="22"/>
      <c r="J22" s="22"/>
      <c r="K22" s="22" t="s">
        <v>56</v>
      </c>
    </row>
    <row r="23" spans="1:11" ht="12.75">
      <c r="A23" s="67">
        <v>37366</v>
      </c>
      <c r="B23" s="22"/>
      <c r="C23" s="22">
        <v>14.1</v>
      </c>
      <c r="D23" s="22">
        <v>14.1</v>
      </c>
      <c r="E23" s="22"/>
      <c r="F23" s="22"/>
      <c r="G23" s="22"/>
      <c r="H23" s="22">
        <v>14.1</v>
      </c>
      <c r="I23" s="22"/>
      <c r="J23" s="22"/>
      <c r="K23" s="22" t="s">
        <v>56</v>
      </c>
    </row>
    <row r="24" spans="1:11" ht="12.75">
      <c r="A24" s="67">
        <v>37367</v>
      </c>
      <c r="B24" s="22"/>
      <c r="C24" s="22">
        <v>4.5</v>
      </c>
      <c r="D24" s="22">
        <v>4.5</v>
      </c>
      <c r="E24" s="22"/>
      <c r="F24" s="22"/>
      <c r="G24" s="22"/>
      <c r="H24" s="22">
        <v>4.5</v>
      </c>
      <c r="I24" s="22"/>
      <c r="J24" s="22"/>
      <c r="K24" s="22" t="s">
        <v>56</v>
      </c>
    </row>
    <row r="25" spans="1:11" ht="12.75">
      <c r="A25" s="67">
        <v>37368</v>
      </c>
      <c r="B25" s="22"/>
      <c r="C25" s="22">
        <v>1.7</v>
      </c>
      <c r="D25" s="22">
        <v>1.7</v>
      </c>
      <c r="E25" s="22"/>
      <c r="F25" s="22"/>
      <c r="G25" s="22"/>
      <c r="H25" s="22">
        <v>1.7</v>
      </c>
      <c r="I25" s="22"/>
      <c r="J25" s="22"/>
      <c r="K25" s="22" t="s">
        <v>56</v>
      </c>
    </row>
    <row r="26" spans="1:11" ht="12.75">
      <c r="A26" s="67">
        <v>37372</v>
      </c>
      <c r="B26" s="22"/>
      <c r="C26" s="22">
        <v>7.1</v>
      </c>
      <c r="D26" s="22">
        <v>7.1</v>
      </c>
      <c r="E26" s="22"/>
      <c r="F26" s="22"/>
      <c r="G26" s="22"/>
      <c r="H26" s="22">
        <v>7.1</v>
      </c>
      <c r="I26" s="22"/>
      <c r="J26" s="22"/>
      <c r="K26" s="22" t="s">
        <v>56</v>
      </c>
    </row>
    <row r="27" spans="1:13" ht="12.75">
      <c r="A27" s="111">
        <v>37373</v>
      </c>
      <c r="B27" s="112" t="s">
        <v>5</v>
      </c>
      <c r="C27" s="113">
        <v>14.7</v>
      </c>
      <c r="D27" s="113"/>
      <c r="E27" s="112"/>
      <c r="F27" s="114">
        <v>70</v>
      </c>
      <c r="G27" s="111"/>
      <c r="H27" s="113">
        <f>I27/22.8276</f>
        <v>10.290175051253746</v>
      </c>
      <c r="I27" s="113">
        <v>234.9</v>
      </c>
      <c r="J27" s="111">
        <v>37377</v>
      </c>
      <c r="K27" s="112" t="s">
        <v>154</v>
      </c>
      <c r="L27" s="112"/>
      <c r="M27" s="112"/>
    </row>
    <row r="28" spans="1:11" ht="12.75">
      <c r="A28" s="67">
        <v>37380</v>
      </c>
      <c r="B28" s="16" t="s">
        <v>5</v>
      </c>
      <c r="D28" s="22"/>
      <c r="H28" s="22"/>
      <c r="I28" s="22"/>
      <c r="J28" s="86"/>
      <c r="K28" s="16" t="s">
        <v>147</v>
      </c>
    </row>
    <row r="29" spans="1:8" ht="12.75">
      <c r="A29" s="67">
        <v>37381</v>
      </c>
      <c r="B29" s="16" t="s">
        <v>5</v>
      </c>
      <c r="C29" s="22">
        <v>40.5</v>
      </c>
      <c r="D29" s="22">
        <f>E29/22.8276</f>
        <v>28.35164450051692</v>
      </c>
      <c r="E29" s="22">
        <v>647.2</v>
      </c>
      <c r="F29" s="26">
        <v>70</v>
      </c>
      <c r="G29" s="67">
        <v>37382</v>
      </c>
      <c r="H29" s="22"/>
    </row>
    <row r="30" spans="1:8" ht="12.75">
      <c r="A30" s="67">
        <v>37382</v>
      </c>
      <c r="B30" s="16" t="s">
        <v>5</v>
      </c>
      <c r="C30" s="22">
        <v>22.1</v>
      </c>
      <c r="D30" s="22">
        <f>E30/22.8276</f>
        <v>15.468117541922936</v>
      </c>
      <c r="E30" s="22">
        <v>353.1</v>
      </c>
      <c r="F30" s="26">
        <v>70</v>
      </c>
      <c r="G30" s="67">
        <v>37383</v>
      </c>
      <c r="H30" s="22"/>
    </row>
    <row r="31" spans="1:8" ht="12.75">
      <c r="A31" s="67">
        <v>37383</v>
      </c>
      <c r="B31" s="16" t="s">
        <v>5</v>
      </c>
      <c r="C31" s="22">
        <v>5</v>
      </c>
      <c r="D31" s="22">
        <f>E31/22.8276</f>
        <v>3.500148942508192</v>
      </c>
      <c r="E31" s="22">
        <v>79.9</v>
      </c>
      <c r="F31" s="26">
        <v>70</v>
      </c>
      <c r="G31" s="67">
        <v>37384</v>
      </c>
      <c r="H31" s="22"/>
    </row>
    <row r="32" spans="1:8" ht="12.75">
      <c r="A32" s="67">
        <v>37384</v>
      </c>
      <c r="B32" s="16" t="s">
        <v>5</v>
      </c>
      <c r="C32" s="22">
        <v>0.8</v>
      </c>
      <c r="D32" s="22"/>
      <c r="H32" s="22"/>
    </row>
    <row r="33" spans="1:8" ht="12.75">
      <c r="A33" s="67">
        <v>37386</v>
      </c>
      <c r="B33" s="16" t="s">
        <v>5</v>
      </c>
      <c r="C33" s="22">
        <v>25.6</v>
      </c>
      <c r="D33" s="22">
        <f>E33/22.8276</f>
        <v>17.92128826508262</v>
      </c>
      <c r="E33" s="22">
        <v>409.1</v>
      </c>
      <c r="F33" s="26">
        <v>70</v>
      </c>
      <c r="G33" s="67">
        <v>37387</v>
      </c>
      <c r="H33" s="22"/>
    </row>
    <row r="34" spans="1:8" ht="12.75">
      <c r="A34" s="67">
        <v>37387</v>
      </c>
      <c r="B34" s="16" t="s">
        <v>5</v>
      </c>
      <c r="C34" s="22">
        <v>10.7</v>
      </c>
      <c r="D34" s="22">
        <f>E34/22.8276</f>
        <v>7.036803401730069</v>
      </c>
      <c r="E34" s="22">
        <v>160.63333333333333</v>
      </c>
      <c r="F34" s="26">
        <v>70</v>
      </c>
      <c r="G34" s="67">
        <v>37388</v>
      </c>
      <c r="H34" s="22"/>
    </row>
    <row r="35" spans="1:10" ht="12.75">
      <c r="A35" s="86">
        <v>37390</v>
      </c>
      <c r="B35" s="16" t="s">
        <v>5</v>
      </c>
      <c r="D35" s="22"/>
      <c r="E35" s="22"/>
      <c r="F35" s="26">
        <v>70</v>
      </c>
      <c r="H35" s="22">
        <f>I35/22.8276</f>
        <v>32.90315232437926</v>
      </c>
      <c r="I35" s="22">
        <v>751.1</v>
      </c>
      <c r="J35" s="86">
        <v>37390</v>
      </c>
    </row>
    <row r="36" spans="1:10" ht="12.75">
      <c r="A36" s="86">
        <v>37391</v>
      </c>
      <c r="B36" s="16" t="s">
        <v>5</v>
      </c>
      <c r="D36" s="22"/>
      <c r="E36" s="22"/>
      <c r="F36" s="26">
        <v>70</v>
      </c>
      <c r="H36" s="22">
        <f>I36/22.8276</f>
        <v>34.26188765646265</v>
      </c>
      <c r="I36" s="22">
        <v>782.1166666666667</v>
      </c>
      <c r="J36" s="86">
        <v>37391</v>
      </c>
    </row>
    <row r="37" spans="1:8" ht="12.75">
      <c r="A37" s="67">
        <v>37392</v>
      </c>
      <c r="B37" s="16" t="s">
        <v>5</v>
      </c>
      <c r="C37" s="22">
        <v>2.9</v>
      </c>
      <c r="D37" s="22">
        <f>E37/22.8276</f>
        <v>2.0282465086123813</v>
      </c>
      <c r="E37" s="22">
        <v>46.3</v>
      </c>
      <c r="F37" s="26">
        <v>70</v>
      </c>
      <c r="G37" s="67">
        <v>37392</v>
      </c>
      <c r="H37" s="22"/>
    </row>
    <row r="38" spans="1:8" ht="12.75">
      <c r="A38" s="67">
        <v>37393</v>
      </c>
      <c r="B38" s="16" t="s">
        <v>5</v>
      </c>
      <c r="C38" s="22">
        <v>5.7</v>
      </c>
      <c r="D38" s="22">
        <f>E38/22.8276</f>
        <v>3.9601184531006326</v>
      </c>
      <c r="E38" s="22">
        <v>90.4</v>
      </c>
      <c r="F38" s="26">
        <v>70</v>
      </c>
      <c r="G38" s="67">
        <v>37393</v>
      </c>
      <c r="H38" s="22"/>
    </row>
    <row r="39" spans="1:8" ht="12.75">
      <c r="A39" s="67">
        <v>37395</v>
      </c>
      <c r="B39" s="16" t="s">
        <v>5</v>
      </c>
      <c r="C39" s="22">
        <v>2.1</v>
      </c>
      <c r="D39" s="22">
        <f>E39/22.8276</f>
        <v>1.4719024338958104</v>
      </c>
      <c r="E39" s="22">
        <v>33.6</v>
      </c>
      <c r="F39" s="26">
        <v>70</v>
      </c>
      <c r="G39" s="67">
        <v>37396</v>
      </c>
      <c r="H39" s="22"/>
    </row>
    <row r="40" spans="1:10" ht="12.75">
      <c r="A40" s="67">
        <v>37400</v>
      </c>
      <c r="B40" s="16" t="s">
        <v>5</v>
      </c>
      <c r="C40" s="22">
        <v>10.7</v>
      </c>
      <c r="D40" s="22"/>
      <c r="F40" s="26">
        <v>70</v>
      </c>
      <c r="H40" s="22">
        <f>I40/22.8276</f>
        <v>7.460267395608825</v>
      </c>
      <c r="I40" s="22">
        <v>170.3</v>
      </c>
      <c r="J40" s="86">
        <v>37400</v>
      </c>
    </row>
    <row r="41" spans="1:8" ht="12.75">
      <c r="A41" s="67">
        <v>37401</v>
      </c>
      <c r="B41" s="16" t="s">
        <v>155</v>
      </c>
      <c r="C41" s="22">
        <v>11.9</v>
      </c>
      <c r="D41" s="22">
        <f>E41/22.8276</f>
        <v>8.33201913473164</v>
      </c>
      <c r="E41" s="22">
        <v>190.2</v>
      </c>
      <c r="F41" s="26">
        <v>70</v>
      </c>
      <c r="G41" s="67">
        <v>37401</v>
      </c>
      <c r="H41" s="22"/>
    </row>
    <row r="42" spans="1:8" ht="12.75">
      <c r="A42" s="67">
        <v>37403</v>
      </c>
      <c r="B42" s="16" t="s">
        <v>155</v>
      </c>
      <c r="C42" s="22">
        <v>21</v>
      </c>
      <c r="D42" s="22">
        <f>E42/22.8276</f>
        <v>14.692740366924248</v>
      </c>
      <c r="E42" s="22">
        <v>335.4</v>
      </c>
      <c r="F42" s="26">
        <v>70</v>
      </c>
      <c r="G42" s="67">
        <v>37403</v>
      </c>
      <c r="H42" s="22"/>
    </row>
    <row r="43" spans="1:8" ht="12.75">
      <c r="A43" s="67">
        <v>37411</v>
      </c>
      <c r="B43" s="16" t="s">
        <v>5</v>
      </c>
      <c r="C43" s="22">
        <v>5.1</v>
      </c>
      <c r="D43" s="22">
        <f>E43/22.8276</f>
        <v>3.5702395345984685</v>
      </c>
      <c r="E43" s="22">
        <v>81.5</v>
      </c>
      <c r="F43" s="26">
        <v>70</v>
      </c>
      <c r="G43" s="67">
        <v>37412</v>
      </c>
      <c r="H43" s="22"/>
    </row>
    <row r="44" spans="1:10" ht="12.75">
      <c r="A44" s="67">
        <v>37412</v>
      </c>
      <c r="B44" s="16" t="s">
        <v>5</v>
      </c>
      <c r="C44" s="22">
        <v>38</v>
      </c>
      <c r="D44" s="22"/>
      <c r="F44" s="26">
        <v>70</v>
      </c>
      <c r="H44" s="22">
        <f>I44/22.8276</f>
        <v>26.59937969826</v>
      </c>
      <c r="I44" s="22">
        <v>607.2</v>
      </c>
      <c r="J44" s="86">
        <v>37412</v>
      </c>
    </row>
    <row r="45" spans="1:8" ht="12.75">
      <c r="A45" s="67">
        <v>37419</v>
      </c>
      <c r="B45" s="16" t="s">
        <v>156</v>
      </c>
      <c r="C45" s="22">
        <v>9.125</v>
      </c>
      <c r="D45" s="22">
        <f>E45/22.8276</f>
        <v>6.387005204226463</v>
      </c>
      <c r="E45" s="22">
        <v>145.8</v>
      </c>
      <c r="F45" s="26">
        <v>70</v>
      </c>
      <c r="G45" s="67">
        <v>37419</v>
      </c>
      <c r="H45" s="22"/>
    </row>
    <row r="46" spans="1:8" ht="12.75">
      <c r="A46" s="67">
        <v>37420</v>
      </c>
      <c r="B46" s="16" t="s">
        <v>156</v>
      </c>
      <c r="C46" s="22">
        <v>7.73</v>
      </c>
      <c r="D46" s="22">
        <f>E46/22.8276</f>
        <v>5.405736914962589</v>
      </c>
      <c r="E46" s="22">
        <v>123.4</v>
      </c>
      <c r="F46" s="26">
        <v>70</v>
      </c>
      <c r="G46" s="67">
        <v>37420</v>
      </c>
      <c r="H46" s="22"/>
    </row>
    <row r="47" spans="1:8" ht="12.75">
      <c r="A47" s="67">
        <v>37423</v>
      </c>
      <c r="B47" s="16" t="s">
        <v>155</v>
      </c>
      <c r="C47" s="22">
        <v>3.5</v>
      </c>
      <c r="D47" s="22">
        <f>E47/22.8276</f>
        <v>2.4487900611540416</v>
      </c>
      <c r="E47" s="22">
        <v>55.9</v>
      </c>
      <c r="F47" s="26">
        <v>70</v>
      </c>
      <c r="G47" s="67">
        <v>37423</v>
      </c>
      <c r="H47" s="22"/>
    </row>
    <row r="48" spans="1:10" ht="12.75">
      <c r="A48" s="86">
        <v>37424</v>
      </c>
      <c r="B48" s="16" t="s">
        <v>23</v>
      </c>
      <c r="D48" s="22"/>
      <c r="E48" s="22"/>
      <c r="F48" s="26">
        <v>70</v>
      </c>
      <c r="H48" s="22">
        <f>I48/22.8276</f>
        <v>13.807116531450232</v>
      </c>
      <c r="I48" s="22">
        <v>315.18333333333334</v>
      </c>
      <c r="J48" s="86">
        <v>37424</v>
      </c>
    </row>
    <row r="49" spans="1:8" ht="12.75">
      <c r="A49" s="67">
        <v>37434</v>
      </c>
      <c r="B49" s="16" t="s">
        <v>156</v>
      </c>
      <c r="C49" s="22">
        <v>2.65</v>
      </c>
      <c r="D49" s="22">
        <f>E49/22.8276</f>
        <v>1.8530200283866896</v>
      </c>
      <c r="E49" s="22">
        <v>42.3</v>
      </c>
      <c r="F49" s="26">
        <v>70</v>
      </c>
      <c r="G49" s="67">
        <v>37434</v>
      </c>
      <c r="H49" s="22"/>
    </row>
    <row r="50" spans="1:8" ht="12.75">
      <c r="A50" s="67">
        <v>37448</v>
      </c>
      <c r="B50" s="16" t="s">
        <v>157</v>
      </c>
      <c r="C50" s="22">
        <v>1.22</v>
      </c>
      <c r="D50" s="22">
        <f>E50/22.8276</f>
        <v>0.854229091100247</v>
      </c>
      <c r="E50" s="22">
        <v>19.5</v>
      </c>
      <c r="F50" s="26">
        <v>70</v>
      </c>
      <c r="G50" s="67">
        <v>37448</v>
      </c>
      <c r="H50" s="22"/>
    </row>
    <row r="51" spans="1:11" ht="12.75">
      <c r="A51" s="67">
        <v>37448</v>
      </c>
      <c r="B51" s="16" t="s">
        <v>157</v>
      </c>
      <c r="C51" s="22">
        <v>12</v>
      </c>
      <c r="D51" s="22">
        <f>E51/22.8276</f>
        <v>11.144404142353993</v>
      </c>
      <c r="E51" s="22">
        <v>254.4</v>
      </c>
      <c r="F51" s="26">
        <v>70</v>
      </c>
      <c r="G51" s="67">
        <v>37448</v>
      </c>
      <c r="H51" s="22"/>
      <c r="K51" s="16" t="s">
        <v>158</v>
      </c>
    </row>
    <row r="52" spans="1:10" ht="12.75">
      <c r="A52" s="67">
        <v>37464</v>
      </c>
      <c r="B52" s="16" t="s">
        <v>155</v>
      </c>
      <c r="C52" s="22">
        <v>114</v>
      </c>
      <c r="D52" s="22">
        <f>E52/22.8276</f>
        <v>42.663267272950286</v>
      </c>
      <c r="E52" s="22">
        <v>973.9</v>
      </c>
      <c r="F52" s="26">
        <v>70</v>
      </c>
      <c r="G52" s="67">
        <v>37468</v>
      </c>
      <c r="H52" s="22">
        <f>I52/22.8276</f>
        <v>14.263435490371306</v>
      </c>
      <c r="I52" s="22">
        <v>325.6</v>
      </c>
      <c r="J52" s="86">
        <v>37464</v>
      </c>
    </row>
    <row r="53" spans="1:8" ht="12.75">
      <c r="A53" s="67">
        <v>37466</v>
      </c>
      <c r="B53" s="16" t="s">
        <v>155</v>
      </c>
      <c r="C53" s="22">
        <v>7.9</v>
      </c>
      <c r="D53" s="22">
        <f>E53/22.8276</f>
        <v>42.43401262798834</v>
      </c>
      <c r="E53" s="22">
        <v>968.6666666666666</v>
      </c>
      <c r="F53" s="26">
        <v>70</v>
      </c>
      <c r="G53" s="67">
        <v>37469</v>
      </c>
      <c r="H53" s="22"/>
    </row>
    <row r="54" spans="1:8" ht="12.75">
      <c r="A54" s="67">
        <v>37478</v>
      </c>
      <c r="B54" s="16" t="s">
        <v>5</v>
      </c>
      <c r="C54" s="22">
        <v>0.5</v>
      </c>
      <c r="D54" s="22"/>
      <c r="F54" s="26">
        <v>70</v>
      </c>
      <c r="H54" s="22"/>
    </row>
    <row r="55" spans="1:8" ht="12.75">
      <c r="A55" s="67">
        <v>37480</v>
      </c>
      <c r="B55" s="16" t="s">
        <v>5</v>
      </c>
      <c r="C55" s="22">
        <v>17</v>
      </c>
      <c r="D55" s="22">
        <f>E55/22.8276</f>
        <v>11.897878007324469</v>
      </c>
      <c r="E55" s="22">
        <v>271.6</v>
      </c>
      <c r="F55" s="26">
        <v>70</v>
      </c>
      <c r="G55" s="67">
        <v>37480</v>
      </c>
      <c r="H55" s="22"/>
    </row>
    <row r="56" spans="1:8" ht="12.75">
      <c r="A56" s="67">
        <v>37481</v>
      </c>
      <c r="B56" s="16" t="s">
        <v>23</v>
      </c>
      <c r="C56" s="22">
        <v>34.17</v>
      </c>
      <c r="D56" s="22">
        <f>E56/22.8276</f>
        <v>23.91841455080692</v>
      </c>
      <c r="E56" s="22">
        <v>546</v>
      </c>
      <c r="F56" s="26">
        <v>70</v>
      </c>
      <c r="G56" s="67">
        <v>37481</v>
      </c>
      <c r="H56" s="22"/>
    </row>
    <row r="57" spans="1:8" ht="12.75">
      <c r="A57" s="67">
        <v>37481</v>
      </c>
      <c r="B57" s="16" t="s">
        <v>23</v>
      </c>
      <c r="C57" s="22">
        <v>0.825</v>
      </c>
      <c r="D57" s="22">
        <f>E57/22.8276</f>
        <v>0</v>
      </c>
      <c r="H57" s="22"/>
    </row>
    <row r="58" spans="1:8" ht="12.75">
      <c r="A58" s="67">
        <v>37487</v>
      </c>
      <c r="B58" s="16" t="s">
        <v>23</v>
      </c>
      <c r="C58" s="22">
        <v>17.5</v>
      </c>
      <c r="D58" s="22">
        <f>E58/22.8276</f>
        <v>12.220732797140306</v>
      </c>
      <c r="E58" s="22">
        <v>278.97</v>
      </c>
      <c r="F58" s="26">
        <v>70</v>
      </c>
      <c r="G58" s="67">
        <v>37487</v>
      </c>
      <c r="H58" s="22"/>
    </row>
    <row r="59" spans="1:10" ht="12.75">
      <c r="A59" s="67">
        <v>37488</v>
      </c>
      <c r="B59" s="16" t="s">
        <v>157</v>
      </c>
      <c r="D59" s="22"/>
      <c r="E59" s="22"/>
      <c r="F59" s="26">
        <v>70</v>
      </c>
      <c r="H59" s="22">
        <f>I59/22.8276</f>
        <v>43.80662005642293</v>
      </c>
      <c r="I59" s="22">
        <v>1000</v>
      </c>
      <c r="J59" s="86">
        <v>37488</v>
      </c>
    </row>
    <row r="60" spans="1:10" ht="12.75">
      <c r="A60" s="67">
        <v>37489</v>
      </c>
      <c r="B60" s="16" t="s">
        <v>156</v>
      </c>
      <c r="C60" s="22">
        <v>7.8</v>
      </c>
      <c r="D60" s="22">
        <f>E60/22.8276</f>
        <v>5.458304859030297</v>
      </c>
      <c r="E60" s="22">
        <v>124.6</v>
      </c>
      <c r="F60" s="26">
        <v>70</v>
      </c>
      <c r="G60" s="67">
        <v>37489</v>
      </c>
      <c r="H60" s="22">
        <f>I60/22.8276</f>
        <v>43.80662005642293</v>
      </c>
      <c r="I60" s="22">
        <v>1000</v>
      </c>
      <c r="J60" s="86">
        <v>37489</v>
      </c>
    </row>
    <row r="61" spans="1:10" ht="12.75">
      <c r="A61" s="67">
        <v>37489</v>
      </c>
      <c r="B61" s="16" t="s">
        <v>156</v>
      </c>
      <c r="C61" s="22">
        <v>0.43</v>
      </c>
      <c r="D61" s="22"/>
      <c r="F61" s="26">
        <v>70</v>
      </c>
      <c r="H61" s="22">
        <f>I61/22.8276</f>
        <v>46.16706676712985</v>
      </c>
      <c r="I61" s="22">
        <v>1053.8833333333334</v>
      </c>
      <c r="J61" s="86">
        <v>37490</v>
      </c>
    </row>
    <row r="62" spans="1:8" ht="12.75">
      <c r="A62" s="67">
        <v>37492</v>
      </c>
      <c r="B62" s="16" t="s">
        <v>5</v>
      </c>
      <c r="C62" s="22">
        <v>2.6</v>
      </c>
      <c r="D62" s="22">
        <f>E62/22.8276</f>
        <v>1.8179747323415514</v>
      </c>
      <c r="E62" s="22">
        <v>41.5</v>
      </c>
      <c r="F62" s="26">
        <v>70</v>
      </c>
      <c r="G62" s="67">
        <v>37493</v>
      </c>
      <c r="H62" s="22"/>
    </row>
    <row r="63" spans="1:8" ht="12.75">
      <c r="A63" s="67">
        <v>37495</v>
      </c>
      <c r="B63" s="16" t="s">
        <v>156</v>
      </c>
      <c r="C63" s="22">
        <v>0.4</v>
      </c>
      <c r="D63" s="22"/>
      <c r="H63" s="22"/>
    </row>
    <row r="64" spans="1:8" ht="12.75">
      <c r="A64" s="67">
        <v>37512</v>
      </c>
      <c r="B64" s="16" t="s">
        <v>156</v>
      </c>
      <c r="C64" s="22">
        <v>0.86</v>
      </c>
      <c r="D64" s="22"/>
      <c r="H64" s="22"/>
    </row>
    <row r="65" spans="1:8" ht="12.75">
      <c r="A65" s="67">
        <v>37512</v>
      </c>
      <c r="B65" s="16" t="s">
        <v>156</v>
      </c>
      <c r="C65" s="22">
        <v>4.3</v>
      </c>
      <c r="D65" s="22"/>
      <c r="H65" s="22"/>
    </row>
    <row r="66" spans="1:8" ht="12.75">
      <c r="A66" s="67">
        <v>37513</v>
      </c>
      <c r="B66" s="16" t="s">
        <v>5</v>
      </c>
      <c r="C66" s="22">
        <v>17</v>
      </c>
      <c r="D66" s="22">
        <f>E66/22.8276</f>
        <v>14.907392805200722</v>
      </c>
      <c r="E66" s="22">
        <v>340.3</v>
      </c>
      <c r="F66" s="26">
        <v>70</v>
      </c>
      <c r="G66" s="67">
        <v>37514</v>
      </c>
      <c r="H66" s="22"/>
    </row>
    <row r="67" spans="1:8" ht="12.75">
      <c r="A67" s="67">
        <v>37516</v>
      </c>
      <c r="B67" s="16" t="s">
        <v>157</v>
      </c>
      <c r="C67" s="22">
        <v>0.29</v>
      </c>
      <c r="D67" s="22"/>
      <c r="H67" s="22"/>
    </row>
    <row r="68" spans="1:8" ht="12.75">
      <c r="A68" s="67">
        <v>37518</v>
      </c>
      <c r="B68" s="16" t="s">
        <v>156</v>
      </c>
      <c r="C68" s="22">
        <v>13</v>
      </c>
      <c r="D68" s="22">
        <f>E68/22.8276</f>
        <v>9.181867563826245</v>
      </c>
      <c r="E68" s="22">
        <v>209.6</v>
      </c>
      <c r="F68" s="26">
        <v>70</v>
      </c>
      <c r="G68" s="67">
        <v>37518</v>
      </c>
      <c r="H68" s="22"/>
    </row>
    <row r="69" spans="1:8" ht="12.75">
      <c r="A69" s="67">
        <v>37519</v>
      </c>
      <c r="B69" s="16" t="s">
        <v>156</v>
      </c>
      <c r="C69" s="22">
        <v>4.6</v>
      </c>
      <c r="D69" s="22">
        <f>E69/22.8276</f>
        <v>3.219786574147085</v>
      </c>
      <c r="E69" s="22">
        <v>73.5</v>
      </c>
      <c r="F69" s="26">
        <v>70</v>
      </c>
      <c r="G69" s="67">
        <v>37519</v>
      </c>
      <c r="H69" s="22"/>
    </row>
    <row r="70" spans="1:10" ht="12.75">
      <c r="A70" s="67">
        <v>37530</v>
      </c>
      <c r="B70" s="16" t="s">
        <v>157</v>
      </c>
      <c r="D70" s="22"/>
      <c r="F70" s="26">
        <v>70</v>
      </c>
      <c r="H70" s="22">
        <f>I70/22.8276</f>
        <v>35.965235066323224</v>
      </c>
      <c r="I70" s="22">
        <v>821</v>
      </c>
      <c r="J70" s="86">
        <v>37530</v>
      </c>
    </row>
    <row r="71" spans="1:8" ht="12.75">
      <c r="A71" s="67">
        <v>37532</v>
      </c>
      <c r="B71" s="16" t="s">
        <v>23</v>
      </c>
      <c r="C71" s="22">
        <v>62.33</v>
      </c>
      <c r="D71" s="22">
        <f>E71/22.8276</f>
        <v>43.63139357619723</v>
      </c>
      <c r="E71" s="22">
        <v>996</v>
      </c>
      <c r="F71" s="26">
        <v>70</v>
      </c>
      <c r="G71" s="67">
        <v>37532</v>
      </c>
      <c r="H71" s="22"/>
    </row>
    <row r="72" spans="1:8" ht="12.75">
      <c r="A72" s="67">
        <v>37533</v>
      </c>
      <c r="B72" s="16" t="s">
        <v>5</v>
      </c>
      <c r="C72" s="22">
        <v>9</v>
      </c>
      <c r="D72" s="22"/>
      <c r="H72" s="22"/>
    </row>
    <row r="73" spans="1:8" ht="12.75">
      <c r="A73" s="67">
        <v>37536</v>
      </c>
      <c r="B73" s="16" t="s">
        <v>23</v>
      </c>
      <c r="C73" s="22">
        <v>0.87</v>
      </c>
      <c r="D73" s="22">
        <f>E73/22.8276</f>
        <v>6.908303982897895</v>
      </c>
      <c r="E73" s="22">
        <v>157.7</v>
      </c>
      <c r="F73" s="26">
        <v>70</v>
      </c>
      <c r="G73" s="67">
        <v>37536</v>
      </c>
      <c r="H73" s="22"/>
    </row>
    <row r="74" spans="1:8" ht="12.75">
      <c r="A74" s="67">
        <v>37546</v>
      </c>
      <c r="B74" s="16" t="s">
        <v>23</v>
      </c>
      <c r="C74" s="22">
        <v>8.54</v>
      </c>
      <c r="D74" s="22">
        <f>E74/22.8276</f>
        <v>5.97960363770173</v>
      </c>
      <c r="E74" s="22">
        <v>136.5</v>
      </c>
      <c r="F74" s="26">
        <v>70</v>
      </c>
      <c r="G74" s="67">
        <v>37546</v>
      </c>
      <c r="H74" s="22"/>
    </row>
    <row r="75" spans="1:10" ht="12.75">
      <c r="A75" s="67">
        <v>37550</v>
      </c>
      <c r="B75" s="16" t="s">
        <v>5</v>
      </c>
      <c r="D75" s="22"/>
      <c r="F75" s="26">
        <v>70</v>
      </c>
      <c r="H75" s="22">
        <f>I75/22.8276</f>
        <v>56.51930119679686</v>
      </c>
      <c r="I75" s="22">
        <v>1290.2</v>
      </c>
      <c r="J75" s="86">
        <v>37550</v>
      </c>
    </row>
    <row r="76" spans="1:8" ht="12.75">
      <c r="A76" s="67">
        <v>37553</v>
      </c>
      <c r="B76" s="16" t="s">
        <v>23</v>
      </c>
      <c r="C76" s="22">
        <v>39.83</v>
      </c>
      <c r="D76" s="22"/>
      <c r="E76" s="22"/>
      <c r="H76" s="22"/>
    </row>
    <row r="77" spans="1:8" ht="12.75">
      <c r="A77" s="67">
        <v>37556</v>
      </c>
      <c r="B77" s="16" t="s">
        <v>5</v>
      </c>
      <c r="C77" s="22">
        <v>8.9</v>
      </c>
      <c r="D77" s="22">
        <f>E77/22.8276</f>
        <v>34.11221503793654</v>
      </c>
      <c r="E77" s="22">
        <v>778.7</v>
      </c>
      <c r="F77" s="26">
        <v>70</v>
      </c>
      <c r="G77" s="86">
        <v>37557</v>
      </c>
      <c r="H77" s="22"/>
    </row>
    <row r="78" spans="1:11" ht="12.75">
      <c r="A78" s="67">
        <v>37558</v>
      </c>
      <c r="B78" s="16" t="s">
        <v>5</v>
      </c>
      <c r="D78" s="22"/>
      <c r="E78" s="22"/>
      <c r="F78" s="22">
        <v>70</v>
      </c>
      <c r="G78" s="22"/>
      <c r="H78" s="22">
        <f>I78/22.8276</f>
        <v>34.11221503793654</v>
      </c>
      <c r="I78" s="22">
        <v>778.7</v>
      </c>
      <c r="J78" s="22">
        <v>37558</v>
      </c>
      <c r="K78" s="22"/>
    </row>
    <row r="79" spans="1:11" ht="12.75">
      <c r="A79" s="67">
        <v>37559</v>
      </c>
      <c r="D79" s="22"/>
      <c r="E79" s="22"/>
      <c r="F79" s="22"/>
      <c r="G79" s="22"/>
      <c r="H79" s="22"/>
      <c r="I79" s="22"/>
      <c r="J79" s="22"/>
      <c r="K79" s="22" t="s">
        <v>98</v>
      </c>
    </row>
    <row r="80" spans="1:11" ht="12.75">
      <c r="A80" s="111">
        <v>37564</v>
      </c>
      <c r="B80" s="137"/>
      <c r="C80" s="113">
        <v>2.5</v>
      </c>
      <c r="D80" s="113">
        <v>2.5</v>
      </c>
      <c r="E80" s="113"/>
      <c r="F80" s="113"/>
      <c r="G80" s="113"/>
      <c r="H80" s="113">
        <v>2.5</v>
      </c>
      <c r="I80" s="113"/>
      <c r="J80" s="113"/>
      <c r="K80" s="113" t="s">
        <v>56</v>
      </c>
    </row>
    <row r="81" spans="1:11" ht="12.75">
      <c r="A81" s="67">
        <v>37574</v>
      </c>
      <c r="C81" s="22">
        <v>5.2</v>
      </c>
      <c r="D81" s="22">
        <v>5.2</v>
      </c>
      <c r="E81" s="22"/>
      <c r="F81" s="22"/>
      <c r="G81" s="22"/>
      <c r="H81" s="22">
        <v>5.2</v>
      </c>
      <c r="I81" s="22"/>
      <c r="J81" s="22"/>
      <c r="K81" s="22" t="s">
        <v>56</v>
      </c>
    </row>
    <row r="82" spans="1:11" ht="12.75">
      <c r="A82" s="67">
        <v>37602</v>
      </c>
      <c r="C82" s="22">
        <v>2.2</v>
      </c>
      <c r="D82" s="22">
        <v>2.2</v>
      </c>
      <c r="E82" s="22"/>
      <c r="F82" s="22"/>
      <c r="G82" s="22"/>
      <c r="H82" s="22">
        <v>2.2</v>
      </c>
      <c r="I82" s="22"/>
      <c r="J82" s="22"/>
      <c r="K82" s="22" t="s">
        <v>56</v>
      </c>
    </row>
    <row r="83" spans="1:10" s="43" customFormat="1" ht="12.75">
      <c r="A83" s="70" t="s">
        <v>106</v>
      </c>
      <c r="C83" s="42">
        <f>SUM(C28:C78)</f>
        <v>610.97</v>
      </c>
      <c r="D83" s="42">
        <f aca="true" t="shared" si="0" ref="D83:I83">SUM(D28:D78)</f>
        <v>392.77760255129766</v>
      </c>
      <c r="E83" s="42">
        <f t="shared" si="0"/>
        <v>8966.170000000002</v>
      </c>
      <c r="F83" s="76">
        <f t="shared" si="0"/>
        <v>2940</v>
      </c>
      <c r="G83" s="42"/>
      <c r="H83" s="42">
        <f t="shared" si="0"/>
        <v>389.6722972775646</v>
      </c>
      <c r="I83" s="42">
        <f t="shared" si="0"/>
        <v>8895.283333333333</v>
      </c>
      <c r="J83" s="70"/>
    </row>
    <row r="84" ht="12.75">
      <c r="B84" s="75"/>
    </row>
    <row r="85" spans="1:8" ht="12.75">
      <c r="A85" s="41" t="s">
        <v>159</v>
      </c>
      <c r="C85" s="22">
        <f>SUM(C28:C70)</f>
        <v>481.50000000000006</v>
      </c>
      <c r="D85" s="22">
        <f>SUM(D28:D70)</f>
        <v>302.1460863165642</v>
      </c>
      <c r="H85" s="22">
        <f>SUM(H28:H70)</f>
        <v>299.0407810428312</v>
      </c>
    </row>
    <row r="86" spans="1:8" ht="12.75">
      <c r="A86" s="41" t="s">
        <v>160</v>
      </c>
      <c r="C86" s="22">
        <f>SUM(C3:C82)</f>
        <v>771.3699999999999</v>
      </c>
      <c r="D86" s="22">
        <f>SUM(D3:D82)</f>
        <v>538.4776025512978</v>
      </c>
      <c r="H86" s="22">
        <f>SUM(H3:H82)</f>
        <v>545.6624723288185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4"/>
  <sheetViews>
    <sheetView zoomScale="85" zoomScaleNormal="85" zoomScalePageLayoutView="0" workbookViewId="0" topLeftCell="A1">
      <pane ySplit="2" topLeftCell="A81" activePane="bottomLeft" state="frozen"/>
      <selection pane="topLeft" activeCell="A1" sqref="A1"/>
      <selection pane="bottomLeft" activeCell="A93" sqref="A93:A94"/>
    </sheetView>
  </sheetViews>
  <sheetFormatPr defaultColWidth="9.140625" defaultRowHeight="12.75"/>
  <cols>
    <col min="1" max="1" width="8.00390625" style="67" customWidth="1"/>
    <col min="2" max="2" width="6.8515625" style="93" customWidth="1"/>
    <col min="3" max="3" width="9.140625" style="16" customWidth="1"/>
    <col min="4" max="4" width="7.8515625" style="16" customWidth="1"/>
    <col min="5" max="5" width="15.00390625" style="22" customWidth="1"/>
    <col min="6" max="6" width="19.57421875" style="22" bestFit="1" customWidth="1"/>
    <col min="7" max="7" width="9.7109375" style="67" customWidth="1"/>
    <col min="8" max="8" width="9.8515625" style="16" customWidth="1"/>
    <col min="9" max="9" width="10.8515625" style="16" customWidth="1"/>
    <col min="10" max="10" width="12.8515625" style="16" bestFit="1" customWidth="1"/>
    <col min="11" max="11" width="20.7109375" style="16" customWidth="1"/>
    <col min="12" max="12" width="11.7109375" style="16" bestFit="1" customWidth="1"/>
    <col min="13" max="13" width="8.140625" style="16" bestFit="1" customWidth="1"/>
    <col min="14" max="16384" width="9.140625" style="16" customWidth="1"/>
  </cols>
  <sheetData>
    <row r="1" spans="1:12" ht="12.75">
      <c r="A1" s="45" t="s">
        <v>44</v>
      </c>
      <c r="B1" s="46" t="s">
        <v>99</v>
      </c>
      <c r="C1" s="47" t="s">
        <v>50</v>
      </c>
      <c r="D1" s="47" t="s">
        <v>102</v>
      </c>
      <c r="E1" s="47" t="s">
        <v>51</v>
      </c>
      <c r="F1" s="50" t="s">
        <v>77</v>
      </c>
      <c r="G1" s="83" t="s">
        <v>103</v>
      </c>
      <c r="H1" s="47" t="s">
        <v>51</v>
      </c>
      <c r="I1" s="47" t="s">
        <v>52</v>
      </c>
      <c r="J1" s="47" t="s">
        <v>104</v>
      </c>
      <c r="K1" s="46" t="s">
        <v>53</v>
      </c>
      <c r="L1" s="25"/>
    </row>
    <row r="2" spans="1:12" ht="13.5" thickBot="1">
      <c r="A2" s="52"/>
      <c r="B2" s="53" t="s">
        <v>100</v>
      </c>
      <c r="C2" s="54" t="s">
        <v>54</v>
      </c>
      <c r="D2" s="54" t="s">
        <v>78</v>
      </c>
      <c r="E2" s="54" t="s">
        <v>101</v>
      </c>
      <c r="F2" s="54" t="s">
        <v>55</v>
      </c>
      <c r="G2" s="52" t="s">
        <v>78</v>
      </c>
      <c r="H2" s="54" t="s">
        <v>52</v>
      </c>
      <c r="I2" s="54" t="s">
        <v>55</v>
      </c>
      <c r="J2" s="54" t="s">
        <v>78</v>
      </c>
      <c r="K2" s="53"/>
      <c r="L2" s="25"/>
    </row>
    <row r="3" spans="1:12" ht="12.75">
      <c r="A3" s="107">
        <v>37643</v>
      </c>
      <c r="B3" s="108"/>
      <c r="C3">
        <v>1.2</v>
      </c>
      <c r="E3">
        <v>1.2</v>
      </c>
      <c r="H3">
        <v>1.2</v>
      </c>
      <c r="K3" t="s">
        <v>56</v>
      </c>
      <c r="L3" s="2"/>
    </row>
    <row r="4" spans="1:12" ht="12.75">
      <c r="A4" s="107">
        <v>37652</v>
      </c>
      <c r="B4" s="108"/>
      <c r="C4">
        <v>3.5</v>
      </c>
      <c r="E4">
        <v>3.5</v>
      </c>
      <c r="H4">
        <v>3.5</v>
      </c>
      <c r="K4" t="s">
        <v>56</v>
      </c>
      <c r="L4" s="2"/>
    </row>
    <row r="5" spans="1:12" ht="12.75">
      <c r="A5" s="107">
        <v>37655</v>
      </c>
      <c r="B5" s="108"/>
      <c r="C5">
        <v>2.5</v>
      </c>
      <c r="E5">
        <v>2.5</v>
      </c>
      <c r="H5">
        <v>2.5</v>
      </c>
      <c r="K5" t="s">
        <v>56</v>
      </c>
      <c r="L5" s="2"/>
    </row>
    <row r="6" spans="1:12" ht="12.75">
      <c r="A6" s="107">
        <v>37657</v>
      </c>
      <c r="B6" s="108"/>
      <c r="C6">
        <v>1.8</v>
      </c>
      <c r="E6">
        <v>1.8</v>
      </c>
      <c r="H6">
        <v>1.8</v>
      </c>
      <c r="K6" t="s">
        <v>56</v>
      </c>
      <c r="L6" s="2"/>
    </row>
    <row r="7" spans="1:12" ht="12.75">
      <c r="A7" s="107">
        <v>37658</v>
      </c>
      <c r="B7" s="108"/>
      <c r="C7">
        <v>0.8</v>
      </c>
      <c r="E7">
        <v>0.8</v>
      </c>
      <c r="H7">
        <v>0.8</v>
      </c>
      <c r="K7" t="s">
        <v>56</v>
      </c>
      <c r="L7" s="2"/>
    </row>
    <row r="8" spans="1:12" ht="12.75">
      <c r="A8" s="107">
        <v>37661</v>
      </c>
      <c r="B8" s="108"/>
      <c r="C8">
        <v>0.4</v>
      </c>
      <c r="E8">
        <v>0.4</v>
      </c>
      <c r="H8">
        <v>0.4</v>
      </c>
      <c r="K8" t="s">
        <v>56</v>
      </c>
      <c r="L8" s="2"/>
    </row>
    <row r="9" spans="1:12" ht="12.75">
      <c r="A9" s="107">
        <v>37665</v>
      </c>
      <c r="B9" s="108"/>
      <c r="C9">
        <v>7.3</v>
      </c>
      <c r="E9">
        <v>7.3</v>
      </c>
      <c r="H9">
        <v>7.3</v>
      </c>
      <c r="K9" t="s">
        <v>56</v>
      </c>
      <c r="L9" s="2"/>
    </row>
    <row r="10" spans="1:12" ht="12.75">
      <c r="A10" s="107">
        <v>37666</v>
      </c>
      <c r="B10" s="108"/>
      <c r="C10">
        <v>10.2</v>
      </c>
      <c r="E10">
        <v>10.2</v>
      </c>
      <c r="H10">
        <v>10.2</v>
      </c>
      <c r="K10" t="s">
        <v>56</v>
      </c>
      <c r="L10" s="2"/>
    </row>
    <row r="11" spans="1:12" ht="12.75">
      <c r="A11" s="107">
        <v>39128</v>
      </c>
      <c r="B11" s="108"/>
      <c r="C11">
        <v>4.6</v>
      </c>
      <c r="E11">
        <v>4.6</v>
      </c>
      <c r="H11">
        <v>4.6</v>
      </c>
      <c r="K11" t="s">
        <v>56</v>
      </c>
      <c r="L11" s="2"/>
    </row>
    <row r="12" spans="1:12" ht="12.75">
      <c r="A12" s="107">
        <v>37675</v>
      </c>
      <c r="B12" s="108"/>
      <c r="C12">
        <v>0.4</v>
      </c>
      <c r="E12">
        <v>0.4</v>
      </c>
      <c r="H12">
        <v>0.4</v>
      </c>
      <c r="K12" t="s">
        <v>56</v>
      </c>
      <c r="L12" s="2"/>
    </row>
    <row r="13" spans="1:12" ht="12.75">
      <c r="A13" s="107">
        <v>37679</v>
      </c>
      <c r="B13" s="108"/>
      <c r="C13">
        <v>1.3</v>
      </c>
      <c r="E13">
        <v>1.3</v>
      </c>
      <c r="H13">
        <v>1.3</v>
      </c>
      <c r="K13" t="s">
        <v>56</v>
      </c>
      <c r="L13" s="2"/>
    </row>
    <row r="14" spans="1:12" ht="12.75">
      <c r="A14" s="107">
        <v>37680</v>
      </c>
      <c r="B14" s="108"/>
      <c r="C14">
        <v>1</v>
      </c>
      <c r="E14">
        <v>1</v>
      </c>
      <c r="H14">
        <v>1</v>
      </c>
      <c r="K14" t="s">
        <v>56</v>
      </c>
      <c r="L14" s="2"/>
    </row>
    <row r="15" spans="1:12" ht="12.75">
      <c r="A15" s="107">
        <v>37684</v>
      </c>
      <c r="B15" s="108"/>
      <c r="C15">
        <v>1.4</v>
      </c>
      <c r="E15">
        <v>1.4</v>
      </c>
      <c r="H15">
        <v>1.4</v>
      </c>
      <c r="K15" t="s">
        <v>56</v>
      </c>
      <c r="L15" s="2"/>
    </row>
    <row r="16" spans="1:12" ht="12.75">
      <c r="A16" s="107">
        <v>37685</v>
      </c>
      <c r="B16" s="108"/>
      <c r="C16">
        <v>1.9</v>
      </c>
      <c r="E16">
        <v>1.9</v>
      </c>
      <c r="H16">
        <v>1.9</v>
      </c>
      <c r="K16" t="s">
        <v>56</v>
      </c>
      <c r="L16" s="2"/>
    </row>
    <row r="17" spans="1:12" ht="12.75">
      <c r="A17" s="107">
        <v>37697</v>
      </c>
      <c r="B17" s="108"/>
      <c r="C17">
        <v>4.2</v>
      </c>
      <c r="E17">
        <v>4.2</v>
      </c>
      <c r="H17">
        <v>4.2</v>
      </c>
      <c r="K17" t="s">
        <v>56</v>
      </c>
      <c r="L17" s="2"/>
    </row>
    <row r="18" spans="1:12" ht="12.75">
      <c r="A18" s="107">
        <v>37698</v>
      </c>
      <c r="B18" s="108"/>
      <c r="C18">
        <v>4</v>
      </c>
      <c r="E18">
        <v>4</v>
      </c>
      <c r="H18">
        <v>4</v>
      </c>
      <c r="K18" t="s">
        <v>56</v>
      </c>
      <c r="L18" s="2"/>
    </row>
    <row r="19" spans="1:12" ht="12.75">
      <c r="A19" s="107">
        <v>37699</v>
      </c>
      <c r="B19" s="108"/>
      <c r="C19">
        <v>32.3</v>
      </c>
      <c r="E19">
        <v>32.3</v>
      </c>
      <c r="H19">
        <v>32.3</v>
      </c>
      <c r="K19" t="s">
        <v>56</v>
      </c>
      <c r="L19" s="2"/>
    </row>
    <row r="20" spans="1:12" ht="12.75">
      <c r="A20" s="107">
        <v>37700</v>
      </c>
      <c r="B20" s="108"/>
      <c r="C20">
        <v>1.2</v>
      </c>
      <c r="E20">
        <v>1.2</v>
      </c>
      <c r="H20">
        <v>1.2</v>
      </c>
      <c r="K20" t="s">
        <v>56</v>
      </c>
      <c r="L20" s="2"/>
    </row>
    <row r="21" spans="1:12" ht="12.75">
      <c r="A21" s="107">
        <v>37717</v>
      </c>
      <c r="B21" s="108"/>
      <c r="C21">
        <v>14.5</v>
      </c>
      <c r="E21">
        <v>14.5</v>
      </c>
      <c r="H21">
        <v>14.5</v>
      </c>
      <c r="K21" t="s">
        <v>56</v>
      </c>
      <c r="L21" s="2"/>
    </row>
    <row r="22" spans="1:12" ht="12.75">
      <c r="A22" s="107">
        <v>37726</v>
      </c>
      <c r="B22" s="108"/>
      <c r="C22">
        <v>1</v>
      </c>
      <c r="E22">
        <v>1</v>
      </c>
      <c r="H22">
        <v>1</v>
      </c>
      <c r="K22" t="s">
        <v>56</v>
      </c>
      <c r="L22" s="2"/>
    </row>
    <row r="23" spans="1:12" ht="12.75">
      <c r="A23" s="107">
        <v>37727</v>
      </c>
      <c r="B23" s="108"/>
      <c r="C23">
        <v>2.6</v>
      </c>
      <c r="E23">
        <v>2.6</v>
      </c>
      <c r="H23">
        <v>2.6</v>
      </c>
      <c r="K23" t="s">
        <v>56</v>
      </c>
      <c r="L23" s="2"/>
    </row>
    <row r="24" spans="1:12" ht="12.75">
      <c r="A24" s="107">
        <v>37729</v>
      </c>
      <c r="B24" s="108"/>
      <c r="C24">
        <v>7.2</v>
      </c>
      <c r="E24">
        <v>7.2</v>
      </c>
      <c r="H24">
        <v>7.2</v>
      </c>
      <c r="K24" t="s">
        <v>56</v>
      </c>
      <c r="L24" s="2"/>
    </row>
    <row r="25" spans="1:12" ht="12.75">
      <c r="A25" s="107">
        <v>37730</v>
      </c>
      <c r="B25" s="108"/>
      <c r="C25">
        <v>28.1</v>
      </c>
      <c r="E25">
        <v>28.1</v>
      </c>
      <c r="H25">
        <v>28.1</v>
      </c>
      <c r="K25" t="s">
        <v>56</v>
      </c>
      <c r="L25" s="2"/>
    </row>
    <row r="26" spans="1:12" ht="12.75">
      <c r="A26" s="107">
        <v>37731</v>
      </c>
      <c r="B26" s="108"/>
      <c r="C26">
        <v>2</v>
      </c>
      <c r="E26">
        <v>2</v>
      </c>
      <c r="H26">
        <v>2</v>
      </c>
      <c r="K26" t="s">
        <v>56</v>
      </c>
      <c r="L26" s="2"/>
    </row>
    <row r="27" spans="1:12" ht="12.75">
      <c r="A27" s="107">
        <v>37734</v>
      </c>
      <c r="B27" s="108"/>
      <c r="C27">
        <v>25.4</v>
      </c>
      <c r="E27">
        <v>25.4</v>
      </c>
      <c r="H27">
        <v>25.4</v>
      </c>
      <c r="K27" t="s">
        <v>56</v>
      </c>
      <c r="L27" s="2"/>
    </row>
    <row r="28" spans="1:12" ht="12.75">
      <c r="A28" s="107">
        <v>37735</v>
      </c>
      <c r="B28" s="108"/>
      <c r="C28">
        <v>6.7</v>
      </c>
      <c r="E28">
        <v>6.7</v>
      </c>
      <c r="H28">
        <v>6.7</v>
      </c>
      <c r="K28" t="s">
        <v>56</v>
      </c>
      <c r="L28" s="2"/>
    </row>
    <row r="29" spans="1:12" ht="12.75">
      <c r="A29" s="107">
        <v>37745</v>
      </c>
      <c r="B29" s="108"/>
      <c r="C29">
        <v>2.4</v>
      </c>
      <c r="E29">
        <v>2.4</v>
      </c>
      <c r="H29">
        <v>2.4</v>
      </c>
      <c r="K29" t="s">
        <v>56</v>
      </c>
      <c r="L29" s="2"/>
    </row>
    <row r="30" spans="1:11" ht="12.75">
      <c r="A30" s="111">
        <v>37747</v>
      </c>
      <c r="B30" s="112" t="s">
        <v>27</v>
      </c>
      <c r="C30" s="113">
        <v>14.5</v>
      </c>
      <c r="D30" s="113"/>
      <c r="E30" s="113"/>
      <c r="F30" s="113"/>
      <c r="G30" s="111"/>
      <c r="H30" s="112"/>
      <c r="I30" s="112"/>
      <c r="J30" s="112"/>
      <c r="K30" s="112" t="s">
        <v>105</v>
      </c>
    </row>
    <row r="31" spans="1:11" ht="12.75">
      <c r="A31" s="67">
        <v>37749</v>
      </c>
      <c r="B31" s="16" t="s">
        <v>45</v>
      </c>
      <c r="C31" s="22">
        <v>12.83</v>
      </c>
      <c r="D31" s="22"/>
      <c r="K31" s="16" t="s">
        <v>108</v>
      </c>
    </row>
    <row r="32" spans="1:11" ht="12.75">
      <c r="A32" s="67">
        <v>37749</v>
      </c>
      <c r="B32" s="16" t="s">
        <v>5</v>
      </c>
      <c r="C32" s="22">
        <v>0.1</v>
      </c>
      <c r="D32" s="22"/>
      <c r="K32" s="16" t="s">
        <v>109</v>
      </c>
    </row>
    <row r="33" spans="1:10" ht="12.75">
      <c r="A33" s="67">
        <v>37750</v>
      </c>
      <c r="B33" s="16" t="s">
        <v>5</v>
      </c>
      <c r="C33" s="22">
        <v>0.1</v>
      </c>
      <c r="D33" s="22"/>
      <c r="H33" s="22"/>
      <c r="I33" s="22"/>
      <c r="J33" s="22"/>
    </row>
    <row r="34" spans="1:10" ht="12.75">
      <c r="A34" s="67">
        <v>37751</v>
      </c>
      <c r="B34" s="16" t="s">
        <v>5</v>
      </c>
      <c r="C34" s="22">
        <v>0.1</v>
      </c>
      <c r="D34" s="22"/>
      <c r="H34" s="22"/>
      <c r="I34" s="22"/>
      <c r="J34" s="22"/>
    </row>
    <row r="35" spans="1:11" ht="12.75">
      <c r="A35" s="67">
        <v>37754</v>
      </c>
      <c r="B35" s="16" t="s">
        <v>5</v>
      </c>
      <c r="C35" s="22">
        <v>4.1</v>
      </c>
      <c r="D35" s="26">
        <v>70</v>
      </c>
      <c r="E35" s="22">
        <f aca="true" t="shared" si="0" ref="E35:E40">C35*0.7</f>
        <v>2.8699999999999997</v>
      </c>
      <c r="F35" s="22">
        <v>65.51521199999999</v>
      </c>
      <c r="G35" s="67">
        <v>37755</v>
      </c>
      <c r="H35" s="22"/>
      <c r="I35" s="22"/>
      <c r="J35" s="22"/>
      <c r="K35" s="16" t="s">
        <v>46</v>
      </c>
    </row>
    <row r="36" spans="1:10" ht="12.75">
      <c r="A36" s="67">
        <v>37757</v>
      </c>
      <c r="B36" s="16" t="s">
        <v>5</v>
      </c>
      <c r="C36" s="22">
        <v>3.6</v>
      </c>
      <c r="D36" s="26">
        <v>70</v>
      </c>
      <c r="E36" s="22">
        <f t="shared" si="0"/>
        <v>2.52</v>
      </c>
      <c r="F36" s="22">
        <v>57.525552000000005</v>
      </c>
      <c r="G36" s="67">
        <v>37758</v>
      </c>
      <c r="H36" s="22"/>
      <c r="I36" s="22"/>
      <c r="J36" s="22"/>
    </row>
    <row r="37" spans="1:10" ht="12.75">
      <c r="A37" s="67">
        <v>37760</v>
      </c>
      <c r="B37" s="16" t="s">
        <v>22</v>
      </c>
      <c r="C37" s="22">
        <v>29.2</v>
      </c>
      <c r="D37" s="26">
        <v>70</v>
      </c>
      <c r="E37" s="22">
        <f t="shared" si="0"/>
        <v>20.439999999999998</v>
      </c>
      <c r="F37" s="22">
        <v>466.596144</v>
      </c>
      <c r="G37" s="67">
        <v>37761</v>
      </c>
      <c r="H37" s="22"/>
      <c r="I37" s="22"/>
      <c r="J37" s="22"/>
    </row>
    <row r="38" spans="1:10" ht="12.75">
      <c r="A38" s="67">
        <v>37761</v>
      </c>
      <c r="B38" s="16" t="s">
        <v>37</v>
      </c>
      <c r="C38" s="22">
        <v>0.92</v>
      </c>
      <c r="D38" s="26">
        <v>70</v>
      </c>
      <c r="E38" s="22">
        <f t="shared" si="0"/>
        <v>0.644</v>
      </c>
      <c r="F38" s="22">
        <v>14.7009744</v>
      </c>
      <c r="G38" s="67">
        <v>37762</v>
      </c>
      <c r="H38" s="22"/>
      <c r="I38" s="22"/>
      <c r="J38" s="22"/>
    </row>
    <row r="39" spans="1:10" ht="12.75">
      <c r="A39" s="67">
        <v>37764</v>
      </c>
      <c r="B39" s="16" t="s">
        <v>37</v>
      </c>
      <c r="C39" s="22">
        <v>0.48</v>
      </c>
      <c r="D39" s="26">
        <v>70</v>
      </c>
      <c r="E39" s="22">
        <f t="shared" si="0"/>
        <v>0.33599999999999997</v>
      </c>
      <c r="F39" s="22">
        <v>7.670073599999999</v>
      </c>
      <c r="G39" s="67">
        <v>37764</v>
      </c>
      <c r="H39" s="22"/>
      <c r="I39" s="22"/>
      <c r="J39" s="22"/>
    </row>
    <row r="40" spans="1:10" ht="12.75">
      <c r="A40" s="67">
        <v>37765</v>
      </c>
      <c r="B40" s="16" t="s">
        <v>23</v>
      </c>
      <c r="C40" s="22">
        <v>12.51</v>
      </c>
      <c r="D40" s="26">
        <v>70</v>
      </c>
      <c r="E40" s="22">
        <f t="shared" si="0"/>
        <v>8.757</v>
      </c>
      <c r="F40" s="22">
        <v>189.9012932</v>
      </c>
      <c r="G40" s="67">
        <v>37765</v>
      </c>
      <c r="H40" s="22"/>
      <c r="I40" s="22"/>
      <c r="J40" s="22"/>
    </row>
    <row r="41" spans="1:12" ht="12.75">
      <c r="A41" s="68">
        <v>37768</v>
      </c>
      <c r="B41" s="25" t="s">
        <v>5</v>
      </c>
      <c r="C41" s="36"/>
      <c r="D41" s="26">
        <v>70</v>
      </c>
      <c r="E41" s="36"/>
      <c r="F41" s="36"/>
      <c r="G41" s="68"/>
      <c r="H41" s="36">
        <v>35.56</v>
      </c>
      <c r="I41" s="36">
        <v>811.7494559999999</v>
      </c>
      <c r="J41" s="68">
        <v>37768</v>
      </c>
      <c r="K41" s="87" t="s">
        <v>47</v>
      </c>
      <c r="L41" s="36"/>
    </row>
    <row r="42" spans="1:10" ht="12.75">
      <c r="A42" s="68">
        <v>37774</v>
      </c>
      <c r="B42" s="25" t="s">
        <v>10</v>
      </c>
      <c r="C42" s="36">
        <v>51.3</v>
      </c>
      <c r="D42" s="26">
        <v>70</v>
      </c>
      <c r="E42" s="36">
        <f>C42*0.7</f>
        <v>35.91</v>
      </c>
      <c r="F42" s="36">
        <v>820.3</v>
      </c>
      <c r="G42" s="68">
        <v>37774</v>
      </c>
      <c r="H42" s="36"/>
      <c r="I42" s="36"/>
      <c r="J42" s="36"/>
    </row>
    <row r="43" spans="1:10" ht="12.75">
      <c r="A43" s="68">
        <v>37777</v>
      </c>
      <c r="B43" s="25" t="s">
        <v>27</v>
      </c>
      <c r="C43" s="36">
        <v>4.6</v>
      </c>
      <c r="D43" s="26">
        <v>70</v>
      </c>
      <c r="E43" s="36">
        <f>C43*0.7</f>
        <v>3.2199999999999998</v>
      </c>
      <c r="F43" s="36">
        <v>74</v>
      </c>
      <c r="G43" s="68">
        <v>37778</v>
      </c>
      <c r="H43" s="36"/>
      <c r="I43" s="36"/>
      <c r="J43" s="36"/>
    </row>
    <row r="44" spans="1:10" ht="12.75">
      <c r="A44" s="68">
        <v>37784</v>
      </c>
      <c r="B44" s="25" t="s">
        <v>5</v>
      </c>
      <c r="C44" s="36">
        <v>5.6</v>
      </c>
      <c r="D44" s="26">
        <v>70</v>
      </c>
      <c r="E44" s="36">
        <f>C44*0.7</f>
        <v>3.9199999999999995</v>
      </c>
      <c r="F44" s="36">
        <v>89.484192</v>
      </c>
      <c r="G44" s="68">
        <v>37784</v>
      </c>
      <c r="H44" s="36"/>
      <c r="I44" s="36"/>
      <c r="J44" s="36"/>
    </row>
    <row r="45" spans="1:11" ht="12.75">
      <c r="A45" s="68">
        <v>37784</v>
      </c>
      <c r="B45" s="25" t="s">
        <v>5</v>
      </c>
      <c r="C45" s="36"/>
      <c r="D45" s="26">
        <v>70</v>
      </c>
      <c r="E45" s="36"/>
      <c r="F45" s="36"/>
      <c r="G45" s="68"/>
      <c r="H45" s="36">
        <v>43.26</v>
      </c>
      <c r="I45" s="36">
        <v>987.521976</v>
      </c>
      <c r="J45" s="68">
        <v>37784</v>
      </c>
      <c r="K45" s="87" t="s">
        <v>47</v>
      </c>
    </row>
    <row r="46" spans="1:10" ht="12.75">
      <c r="A46" s="68">
        <v>37784</v>
      </c>
      <c r="B46" s="25" t="s">
        <v>22</v>
      </c>
      <c r="C46" s="36">
        <v>8.78</v>
      </c>
      <c r="D46" s="26">
        <v>70</v>
      </c>
      <c r="E46" s="36">
        <f>C46*0.7</f>
        <v>6.145999999999999</v>
      </c>
      <c r="F46" s="36">
        <v>140.2984296</v>
      </c>
      <c r="G46" s="68">
        <v>37785</v>
      </c>
      <c r="H46" s="36"/>
      <c r="I46" s="36"/>
      <c r="J46" s="36"/>
    </row>
    <row r="47" spans="1:10" ht="12.75">
      <c r="A47" s="68">
        <v>37795</v>
      </c>
      <c r="B47" s="25" t="s">
        <v>22</v>
      </c>
      <c r="C47" s="36">
        <v>31</v>
      </c>
      <c r="D47" s="26">
        <v>70</v>
      </c>
      <c r="E47" s="36">
        <f>C47*0.7</f>
        <v>21.7</v>
      </c>
      <c r="F47" s="36">
        <v>495.35892</v>
      </c>
      <c r="G47" s="68">
        <v>37795</v>
      </c>
      <c r="H47" s="36"/>
      <c r="I47" s="36"/>
      <c r="J47" s="36"/>
    </row>
    <row r="48" spans="1:10" ht="12.75">
      <c r="A48" s="68">
        <v>37797</v>
      </c>
      <c r="B48" s="25" t="s">
        <v>22</v>
      </c>
      <c r="C48" s="36">
        <v>8.4</v>
      </c>
      <c r="D48" s="26">
        <v>70</v>
      </c>
      <c r="E48" s="36">
        <f>C48*0.7</f>
        <v>5.88</v>
      </c>
      <c r="F48" s="36">
        <v>134.226288</v>
      </c>
      <c r="G48" s="68">
        <v>37798</v>
      </c>
      <c r="H48" s="36"/>
      <c r="I48" s="36"/>
      <c r="J48" s="36"/>
    </row>
    <row r="49" spans="1:11" ht="12.75">
      <c r="A49" s="68">
        <v>37798</v>
      </c>
      <c r="B49" s="25" t="s">
        <v>22</v>
      </c>
      <c r="C49" s="36"/>
      <c r="D49" s="26">
        <v>70</v>
      </c>
      <c r="E49" s="36"/>
      <c r="F49" s="36"/>
      <c r="G49" s="68"/>
      <c r="H49" s="36">
        <v>33.74</v>
      </c>
      <c r="I49" s="36">
        <v>770.2032240000001</v>
      </c>
      <c r="J49" s="68">
        <v>37798</v>
      </c>
      <c r="K49" s="88" t="s">
        <v>47</v>
      </c>
    </row>
    <row r="50" spans="1:10" ht="12.75">
      <c r="A50" s="68">
        <v>37799</v>
      </c>
      <c r="B50" s="25" t="s">
        <v>22</v>
      </c>
      <c r="C50" s="36">
        <v>54.3</v>
      </c>
      <c r="D50" s="26">
        <v>70</v>
      </c>
      <c r="E50" s="36">
        <f>C50*0.7</f>
        <v>38.01</v>
      </c>
      <c r="F50" s="36">
        <v>866.9</v>
      </c>
      <c r="G50" s="68">
        <v>37801</v>
      </c>
      <c r="H50" s="36"/>
      <c r="I50" s="36"/>
      <c r="J50" s="36"/>
    </row>
    <row r="51" spans="1:10" ht="12.75">
      <c r="A51" s="68">
        <v>37810</v>
      </c>
      <c r="B51" s="25" t="s">
        <v>22</v>
      </c>
      <c r="C51" s="36">
        <v>4.75</v>
      </c>
      <c r="D51" s="26">
        <v>70</v>
      </c>
      <c r="E51" s="36">
        <f>C51*0.7</f>
        <v>3.3249999999999997</v>
      </c>
      <c r="F51" s="36">
        <v>75.90177</v>
      </c>
      <c r="G51" s="68">
        <v>37810</v>
      </c>
      <c r="H51" s="36"/>
      <c r="I51" s="36"/>
      <c r="J51" s="36"/>
    </row>
    <row r="52" spans="1:10" ht="12.75">
      <c r="A52" s="68">
        <v>37811</v>
      </c>
      <c r="B52" s="25" t="s">
        <v>2</v>
      </c>
      <c r="C52" s="36">
        <v>1.9</v>
      </c>
      <c r="D52" s="26">
        <v>70</v>
      </c>
      <c r="E52" s="36">
        <f>C52*0.7</f>
        <v>1.3299999999999998</v>
      </c>
      <c r="F52" s="36">
        <v>30.360707999999995</v>
      </c>
      <c r="G52" s="68">
        <v>37811</v>
      </c>
      <c r="H52" s="36"/>
      <c r="I52" s="36"/>
      <c r="J52" s="36"/>
    </row>
    <row r="53" spans="1:11" ht="12.75">
      <c r="A53" s="68">
        <v>37819</v>
      </c>
      <c r="B53" s="25" t="s">
        <v>5</v>
      </c>
      <c r="C53" s="36"/>
      <c r="D53" s="26">
        <v>70</v>
      </c>
      <c r="E53" s="36"/>
      <c r="F53" s="36"/>
      <c r="G53" s="68"/>
      <c r="H53" s="36">
        <v>42.63</v>
      </c>
      <c r="I53" s="36">
        <v>973.1405879999999</v>
      </c>
      <c r="J53" s="68">
        <v>37819</v>
      </c>
      <c r="K53" s="87" t="s">
        <v>47</v>
      </c>
    </row>
    <row r="54" spans="1:10" ht="12.75">
      <c r="A54" s="68">
        <v>37823</v>
      </c>
      <c r="B54" s="25" t="s">
        <v>10</v>
      </c>
      <c r="C54" s="36">
        <v>11.7</v>
      </c>
      <c r="D54" s="26">
        <v>70</v>
      </c>
      <c r="E54" s="36">
        <f>C54*0.7</f>
        <v>8.19</v>
      </c>
      <c r="F54" s="36">
        <v>186.4</v>
      </c>
      <c r="G54" s="68">
        <v>37824</v>
      </c>
      <c r="H54" s="36"/>
      <c r="I54" s="36"/>
      <c r="J54" s="36"/>
    </row>
    <row r="55" spans="1:10" ht="12.75">
      <c r="A55" s="68">
        <v>37836</v>
      </c>
      <c r="B55" s="25" t="s">
        <v>5</v>
      </c>
      <c r="C55" s="36">
        <v>2.4</v>
      </c>
      <c r="D55" s="26">
        <v>70</v>
      </c>
      <c r="E55" s="36">
        <f>C55*0.7</f>
        <v>1.68</v>
      </c>
      <c r="F55" s="36">
        <v>38.3</v>
      </c>
      <c r="G55" s="68">
        <v>37836</v>
      </c>
      <c r="H55" s="36"/>
      <c r="I55" s="36"/>
      <c r="J55" s="36"/>
    </row>
    <row r="56" spans="1:10" ht="12.75">
      <c r="A56" s="68">
        <v>37837</v>
      </c>
      <c r="B56" s="25" t="s">
        <v>2</v>
      </c>
      <c r="C56" s="36">
        <v>1.7</v>
      </c>
      <c r="D56" s="26">
        <v>70</v>
      </c>
      <c r="E56" s="36">
        <f>C56*0.7</f>
        <v>1.19</v>
      </c>
      <c r="F56" s="36">
        <v>27.7</v>
      </c>
      <c r="G56" s="68">
        <v>37838</v>
      </c>
      <c r="H56" s="36"/>
      <c r="I56" s="36"/>
      <c r="J56" s="36"/>
    </row>
    <row r="57" spans="1:10" ht="12.75">
      <c r="A57" s="68">
        <v>37843</v>
      </c>
      <c r="B57" s="25" t="s">
        <v>2</v>
      </c>
      <c r="C57" s="36">
        <v>2.5</v>
      </c>
      <c r="D57" s="26">
        <v>70</v>
      </c>
      <c r="E57" s="36">
        <f>C57*0.7</f>
        <v>1.75</v>
      </c>
      <c r="F57" s="36">
        <v>40.2</v>
      </c>
      <c r="G57" s="68">
        <v>37843</v>
      </c>
      <c r="H57" s="36"/>
      <c r="I57" s="36"/>
      <c r="J57" s="36"/>
    </row>
    <row r="58" spans="1:11" ht="12.75">
      <c r="A58" s="68">
        <v>37853</v>
      </c>
      <c r="B58" s="25" t="s">
        <v>5</v>
      </c>
      <c r="C58" s="36"/>
      <c r="D58" s="26">
        <v>70</v>
      </c>
      <c r="E58" s="36"/>
      <c r="F58" s="36"/>
      <c r="G58" s="68"/>
      <c r="H58" s="36">
        <v>12.81</v>
      </c>
      <c r="I58" s="36">
        <v>292.421556</v>
      </c>
      <c r="J58" s="68">
        <v>37853</v>
      </c>
      <c r="K58" s="87" t="s">
        <v>47</v>
      </c>
    </row>
    <row r="59" spans="1:10" ht="12.75">
      <c r="A59" s="68">
        <v>37861</v>
      </c>
      <c r="B59" s="25" t="s">
        <v>5</v>
      </c>
      <c r="C59" s="36">
        <v>32.5</v>
      </c>
      <c r="D59" s="26">
        <v>70</v>
      </c>
      <c r="E59" s="36">
        <f aca="true" t="shared" si="1" ref="E59:E66">C59*0.7</f>
        <v>22.75</v>
      </c>
      <c r="F59" s="36">
        <v>519.3279</v>
      </c>
      <c r="G59" s="68">
        <v>37861</v>
      </c>
      <c r="H59" s="36"/>
      <c r="I59" s="36"/>
      <c r="J59" s="36"/>
    </row>
    <row r="60" spans="1:10" ht="12.75">
      <c r="A60" s="68">
        <v>37861</v>
      </c>
      <c r="B60" s="25" t="s">
        <v>5</v>
      </c>
      <c r="C60" s="36">
        <v>25.9</v>
      </c>
      <c r="D60" s="26">
        <v>70</v>
      </c>
      <c r="E60" s="36">
        <f t="shared" si="1"/>
        <v>18.13</v>
      </c>
      <c r="F60" s="36">
        <v>414.1</v>
      </c>
      <c r="G60" s="68">
        <v>37862</v>
      </c>
      <c r="H60" s="36"/>
      <c r="I60" s="36"/>
      <c r="J60" s="36"/>
    </row>
    <row r="61" spans="1:10" ht="12.75">
      <c r="A61" s="68">
        <v>37863</v>
      </c>
      <c r="B61" s="25" t="s">
        <v>5</v>
      </c>
      <c r="C61" s="36">
        <v>90.5</v>
      </c>
      <c r="D61" s="26">
        <v>70</v>
      </c>
      <c r="E61" s="36">
        <f t="shared" si="1"/>
        <v>63.349999999999994</v>
      </c>
      <c r="F61" s="36">
        <v>1446.12846</v>
      </c>
      <c r="G61" s="68">
        <v>37864</v>
      </c>
      <c r="H61" s="36"/>
      <c r="I61" s="36"/>
      <c r="J61" s="36"/>
    </row>
    <row r="62" spans="1:10" ht="12.75">
      <c r="A62" s="68">
        <v>37864</v>
      </c>
      <c r="B62" s="25" t="s">
        <v>5</v>
      </c>
      <c r="C62" s="36">
        <v>5.3</v>
      </c>
      <c r="D62" s="26">
        <v>70</v>
      </c>
      <c r="E62" s="36">
        <f t="shared" si="1"/>
        <v>3.7099999999999995</v>
      </c>
      <c r="F62" s="36">
        <v>84.69039599999999</v>
      </c>
      <c r="G62" s="68">
        <v>37865</v>
      </c>
      <c r="H62" s="36"/>
      <c r="I62" s="36"/>
      <c r="J62" s="36"/>
    </row>
    <row r="63" spans="1:10" ht="12.75">
      <c r="A63" s="68">
        <v>37873</v>
      </c>
      <c r="B63" s="25" t="s">
        <v>5</v>
      </c>
      <c r="C63" s="36">
        <v>24.4</v>
      </c>
      <c r="D63" s="26">
        <v>70</v>
      </c>
      <c r="E63" s="36">
        <f t="shared" si="1"/>
        <v>17.08</v>
      </c>
      <c r="F63" s="36">
        <v>389.895408</v>
      </c>
      <c r="G63" s="68">
        <v>37873</v>
      </c>
      <c r="H63" s="36"/>
      <c r="I63" s="36"/>
      <c r="J63" s="36"/>
    </row>
    <row r="64" spans="1:10" ht="12.75">
      <c r="A64" s="68">
        <v>37875</v>
      </c>
      <c r="B64" s="25" t="s">
        <v>12</v>
      </c>
      <c r="C64" s="36">
        <v>23.75</v>
      </c>
      <c r="D64" s="26">
        <v>70</v>
      </c>
      <c r="E64" s="36">
        <f t="shared" si="1"/>
        <v>16.625</v>
      </c>
      <c r="F64" s="36">
        <v>379.50885</v>
      </c>
      <c r="G64" s="68">
        <v>37875</v>
      </c>
      <c r="H64" s="36"/>
      <c r="I64" s="36"/>
      <c r="J64" s="36"/>
    </row>
    <row r="65" spans="1:10" ht="12.75">
      <c r="A65" s="68">
        <v>37882</v>
      </c>
      <c r="B65" s="25" t="s">
        <v>12</v>
      </c>
      <c r="C65" s="36">
        <v>1.6</v>
      </c>
      <c r="D65" s="26">
        <v>70</v>
      </c>
      <c r="E65" s="36">
        <f t="shared" si="1"/>
        <v>1.1199999999999999</v>
      </c>
      <c r="F65" s="36">
        <v>25.566912</v>
      </c>
      <c r="G65" s="68">
        <v>37882</v>
      </c>
      <c r="H65" s="36"/>
      <c r="I65" s="36"/>
      <c r="J65" s="36"/>
    </row>
    <row r="66" spans="1:10" ht="12.75">
      <c r="A66" s="68">
        <v>37884</v>
      </c>
      <c r="B66" s="25" t="s">
        <v>22</v>
      </c>
      <c r="C66" s="36">
        <v>3.4</v>
      </c>
      <c r="D66" s="26">
        <v>70</v>
      </c>
      <c r="E66" s="36">
        <f t="shared" si="1"/>
        <v>2.38</v>
      </c>
      <c r="F66" s="36">
        <v>54.329688</v>
      </c>
      <c r="G66" s="68">
        <v>37885</v>
      </c>
      <c r="H66" s="36"/>
      <c r="I66" s="36"/>
      <c r="J66" s="36"/>
    </row>
    <row r="67" spans="1:11" ht="12.75">
      <c r="A67" s="68">
        <v>37885</v>
      </c>
      <c r="B67" s="25" t="s">
        <v>7</v>
      </c>
      <c r="C67" s="36">
        <v>0.5</v>
      </c>
      <c r="D67" s="26">
        <v>70</v>
      </c>
      <c r="E67" s="36"/>
      <c r="F67" s="36"/>
      <c r="G67" s="68">
        <v>37885</v>
      </c>
      <c r="H67" s="36"/>
      <c r="I67" s="36"/>
      <c r="J67" s="36"/>
      <c r="K67" s="16" t="s">
        <v>48</v>
      </c>
    </row>
    <row r="68" spans="1:11" ht="12.75">
      <c r="A68" s="68">
        <v>37888</v>
      </c>
      <c r="B68" s="25" t="s">
        <v>7</v>
      </c>
      <c r="C68" s="36"/>
      <c r="D68" s="26">
        <v>70</v>
      </c>
      <c r="E68" s="36"/>
      <c r="F68" s="36"/>
      <c r="G68" s="68"/>
      <c r="H68" s="36">
        <v>145.50073650593384</v>
      </c>
      <c r="I68" s="36">
        <v>3321.301662</v>
      </c>
      <c r="J68" s="68">
        <v>37888</v>
      </c>
      <c r="K68" s="87" t="s">
        <v>47</v>
      </c>
    </row>
    <row r="69" spans="1:10" ht="12.75">
      <c r="A69" s="68">
        <v>37894</v>
      </c>
      <c r="B69" s="25" t="s">
        <v>7</v>
      </c>
      <c r="C69" s="36">
        <v>13.7</v>
      </c>
      <c r="D69" s="26">
        <v>70</v>
      </c>
      <c r="E69" s="36">
        <f aca="true" t="shared" si="2" ref="E69:E74">C69*0.7</f>
        <v>9.589999999999998</v>
      </c>
      <c r="F69" s="36">
        <v>218.91668399999995</v>
      </c>
      <c r="G69" s="68">
        <v>37894</v>
      </c>
      <c r="H69" s="36"/>
      <c r="I69" s="36"/>
      <c r="J69" s="36"/>
    </row>
    <row r="70" spans="1:10" ht="12.75">
      <c r="A70" s="68">
        <v>37894</v>
      </c>
      <c r="B70" s="25" t="s">
        <v>7</v>
      </c>
      <c r="C70" s="36">
        <v>2.6</v>
      </c>
      <c r="D70" s="26">
        <v>70</v>
      </c>
      <c r="E70" s="36">
        <f t="shared" si="2"/>
        <v>1.8199999999999998</v>
      </c>
      <c r="F70" s="36">
        <v>41.546231999999996</v>
      </c>
      <c r="G70" s="68">
        <v>37894</v>
      </c>
      <c r="H70" s="36"/>
      <c r="I70" s="36"/>
      <c r="J70" s="36"/>
    </row>
    <row r="71" spans="1:10" ht="12.75">
      <c r="A71" s="68">
        <v>37902</v>
      </c>
      <c r="B71" s="25" t="s">
        <v>7</v>
      </c>
      <c r="C71" s="36">
        <v>15.1</v>
      </c>
      <c r="D71" s="26">
        <v>70</v>
      </c>
      <c r="E71" s="36">
        <f t="shared" si="2"/>
        <v>10.569999999999999</v>
      </c>
      <c r="F71" s="36">
        <v>241.28773199999998</v>
      </c>
      <c r="G71" s="68">
        <v>37904</v>
      </c>
      <c r="H71" s="36"/>
      <c r="I71" s="36"/>
      <c r="J71" s="36"/>
    </row>
    <row r="72" spans="1:10" ht="12.75">
      <c r="A72" s="68">
        <v>37905</v>
      </c>
      <c r="B72" s="25" t="s">
        <v>7</v>
      </c>
      <c r="C72" s="36">
        <v>7.7</v>
      </c>
      <c r="D72" s="26">
        <v>70</v>
      </c>
      <c r="E72" s="36">
        <f t="shared" si="2"/>
        <v>5.39</v>
      </c>
      <c r="F72" s="36">
        <v>122.5</v>
      </c>
      <c r="G72" s="68">
        <v>37905</v>
      </c>
      <c r="H72" s="36"/>
      <c r="I72" s="36"/>
      <c r="J72" s="36"/>
    </row>
    <row r="73" spans="1:10" ht="12.75">
      <c r="A73" s="68">
        <v>37908</v>
      </c>
      <c r="B73" s="25" t="s">
        <v>7</v>
      </c>
      <c r="C73" s="36">
        <v>7.4</v>
      </c>
      <c r="D73" s="26">
        <v>70</v>
      </c>
      <c r="E73" s="36">
        <f t="shared" si="2"/>
        <v>5.18</v>
      </c>
      <c r="F73" s="36">
        <v>118.246968</v>
      </c>
      <c r="G73" s="68">
        <v>37908</v>
      </c>
      <c r="H73" s="36"/>
      <c r="I73" s="36"/>
      <c r="J73" s="36"/>
    </row>
    <row r="74" spans="1:10" ht="12.75">
      <c r="A74" s="68">
        <v>37911</v>
      </c>
      <c r="B74" s="25" t="s">
        <v>23</v>
      </c>
      <c r="C74" s="36">
        <v>2.8</v>
      </c>
      <c r="D74" s="26">
        <v>70</v>
      </c>
      <c r="E74" s="36">
        <f t="shared" si="2"/>
        <v>1.9599999999999997</v>
      </c>
      <c r="F74" s="36">
        <v>44.742096</v>
      </c>
      <c r="G74" s="68">
        <v>37911</v>
      </c>
      <c r="H74" s="36"/>
      <c r="I74" s="36"/>
      <c r="J74" s="36"/>
    </row>
    <row r="75" spans="1:11" ht="13.5" thickBot="1">
      <c r="A75" s="89">
        <v>37917</v>
      </c>
      <c r="B75" s="90" t="s">
        <v>7</v>
      </c>
      <c r="C75" s="90"/>
      <c r="D75" s="32">
        <v>70</v>
      </c>
      <c r="E75" s="40"/>
      <c r="F75" s="40"/>
      <c r="G75" s="89">
        <v>37917</v>
      </c>
      <c r="H75" s="40">
        <v>49.3</v>
      </c>
      <c r="I75" s="40">
        <v>787.7</v>
      </c>
      <c r="J75" s="40"/>
      <c r="K75" s="91" t="s">
        <v>47</v>
      </c>
    </row>
    <row r="76" spans="1:11" ht="12.75">
      <c r="A76" s="109">
        <v>37922</v>
      </c>
      <c r="B76">
        <v>0.7</v>
      </c>
      <c r="E76">
        <v>0.7</v>
      </c>
      <c r="G76" s="107"/>
      <c r="H76">
        <v>0.7</v>
      </c>
      <c r="J76" s="110"/>
      <c r="K76" t="s">
        <v>56</v>
      </c>
    </row>
    <row r="77" spans="1:11" ht="12.75">
      <c r="A77" s="109">
        <v>37926</v>
      </c>
      <c r="B77">
        <v>0.7</v>
      </c>
      <c r="E77">
        <v>0.7</v>
      </c>
      <c r="G77" s="107"/>
      <c r="H77">
        <v>0.7</v>
      </c>
      <c r="J77" s="110"/>
      <c r="K77" t="s">
        <v>56</v>
      </c>
    </row>
    <row r="78" spans="1:11" ht="12.75">
      <c r="A78" s="109">
        <v>37927</v>
      </c>
      <c r="B78">
        <v>3</v>
      </c>
      <c r="E78">
        <v>3</v>
      </c>
      <c r="G78" s="107"/>
      <c r="H78">
        <v>3</v>
      </c>
      <c r="J78" s="110"/>
      <c r="K78" t="s">
        <v>56</v>
      </c>
    </row>
    <row r="79" spans="1:11" ht="12.75">
      <c r="A79" s="109">
        <v>37928</v>
      </c>
      <c r="B79">
        <v>1</v>
      </c>
      <c r="E79">
        <v>1</v>
      </c>
      <c r="G79" s="107"/>
      <c r="H79">
        <v>1</v>
      </c>
      <c r="J79" s="110"/>
      <c r="K79" t="s">
        <v>56</v>
      </c>
    </row>
    <row r="80" spans="1:11" ht="12.75">
      <c r="A80" s="109">
        <v>37929</v>
      </c>
      <c r="B80">
        <v>5</v>
      </c>
      <c r="E80">
        <v>5</v>
      </c>
      <c r="G80" s="107"/>
      <c r="H80">
        <v>5</v>
      </c>
      <c r="K80" t="s">
        <v>56</v>
      </c>
    </row>
    <row r="81" spans="1:11" ht="12.75">
      <c r="A81" s="109">
        <v>37935</v>
      </c>
      <c r="B81">
        <v>0.3</v>
      </c>
      <c r="E81">
        <v>0.3</v>
      </c>
      <c r="G81" s="107"/>
      <c r="H81">
        <v>0.3</v>
      </c>
      <c r="K81" t="s">
        <v>56</v>
      </c>
    </row>
    <row r="82" spans="1:11" ht="12.75">
      <c r="A82" s="109">
        <v>37942</v>
      </c>
      <c r="B82">
        <v>3.8</v>
      </c>
      <c r="E82">
        <v>3.8</v>
      </c>
      <c r="G82" s="107"/>
      <c r="H82">
        <v>3.8</v>
      </c>
      <c r="K82" t="s">
        <v>56</v>
      </c>
    </row>
    <row r="83" spans="1:11" ht="12.75">
      <c r="A83" s="109">
        <v>37947</v>
      </c>
      <c r="B83">
        <v>5</v>
      </c>
      <c r="E83">
        <v>5</v>
      </c>
      <c r="G83" s="107"/>
      <c r="H83">
        <v>5</v>
      </c>
      <c r="K83" t="s">
        <v>56</v>
      </c>
    </row>
    <row r="84" spans="1:11" ht="12.75">
      <c r="A84" s="109">
        <v>37957</v>
      </c>
      <c r="B84">
        <v>7.8</v>
      </c>
      <c r="E84">
        <v>7.8</v>
      </c>
      <c r="G84" s="107"/>
      <c r="H84">
        <v>7.8</v>
      </c>
      <c r="K84" t="s">
        <v>56</v>
      </c>
    </row>
    <row r="85" spans="1:11" ht="12.75">
      <c r="A85" s="109">
        <v>37958</v>
      </c>
      <c r="B85">
        <v>0.2</v>
      </c>
      <c r="E85">
        <v>0.2</v>
      </c>
      <c r="G85" s="107"/>
      <c r="H85">
        <v>0.2</v>
      </c>
      <c r="K85" t="s">
        <v>56</v>
      </c>
    </row>
    <row r="86" spans="1:11" ht="12.75">
      <c r="A86" s="109">
        <v>37959</v>
      </c>
      <c r="B86">
        <v>0.3</v>
      </c>
      <c r="E86">
        <v>0.3</v>
      </c>
      <c r="G86" s="107"/>
      <c r="H86">
        <v>0.3</v>
      </c>
      <c r="K86" t="s">
        <v>56</v>
      </c>
    </row>
    <row r="87" spans="1:11" ht="12.75">
      <c r="A87" s="109">
        <v>37964</v>
      </c>
      <c r="B87">
        <v>5.6</v>
      </c>
      <c r="E87">
        <v>5.6</v>
      </c>
      <c r="G87" s="107"/>
      <c r="H87">
        <v>5.6</v>
      </c>
      <c r="K87" t="s">
        <v>56</v>
      </c>
    </row>
    <row r="88" spans="1:11" ht="12.75">
      <c r="A88" s="109">
        <v>37968</v>
      </c>
      <c r="B88">
        <v>3.2</v>
      </c>
      <c r="E88">
        <v>3.2</v>
      </c>
      <c r="F88" s="110"/>
      <c r="G88" s="107"/>
      <c r="H88">
        <v>3.2</v>
      </c>
      <c r="K88" t="s">
        <v>56</v>
      </c>
    </row>
    <row r="89" spans="1:11" s="43" customFormat="1" ht="12.75">
      <c r="A89" s="79" t="s">
        <v>106</v>
      </c>
      <c r="B89" s="92"/>
      <c r="C89" s="78">
        <f>SUM(C35:C74)</f>
        <v>496.88999999999993</v>
      </c>
      <c r="D89" s="92"/>
      <c r="E89" s="78">
        <f>SUM(E35:E74)</f>
        <v>347.4729999999999</v>
      </c>
      <c r="F89" s="78">
        <f>SUM(F35:F74)</f>
        <v>7922.1268828</v>
      </c>
      <c r="G89" s="79"/>
      <c r="H89" s="78">
        <f>SUM(H35:H75)</f>
        <v>362.80073650593386</v>
      </c>
      <c r="I89" s="78">
        <f>SUM(I35:I75)</f>
        <v>7944.0384619999995</v>
      </c>
      <c r="J89" s="78"/>
      <c r="K89" s="42"/>
    </row>
    <row r="90" spans="5:12" ht="12.75">
      <c r="E90" s="16"/>
      <c r="F90" s="16"/>
      <c r="K90" s="22"/>
      <c r="L90" s="22"/>
    </row>
    <row r="91" spans="1:11" ht="12.75">
      <c r="A91" s="67" t="s">
        <v>107</v>
      </c>
      <c r="E91" s="16"/>
      <c r="F91" s="16"/>
      <c r="J91" s="22"/>
      <c r="K91" s="22"/>
    </row>
    <row r="92" spans="5:11" ht="12.75">
      <c r="E92" s="16"/>
      <c r="F92" s="16"/>
      <c r="J92" s="22"/>
      <c r="K92" s="22"/>
    </row>
    <row r="93" spans="1:11" ht="12.75">
      <c r="A93" s="41" t="s">
        <v>159</v>
      </c>
      <c r="C93" s="16">
        <f>SUM(C29:C68)</f>
        <v>477.61999999999995</v>
      </c>
      <c r="E93" s="16">
        <f>SUM(E29:E68)</f>
        <v>315.36299999999994</v>
      </c>
      <c r="F93" s="16"/>
      <c r="H93" s="16">
        <f>SUM(H29:H68)</f>
        <v>315.9007365059339</v>
      </c>
      <c r="J93" s="22"/>
      <c r="K93" s="22"/>
    </row>
    <row r="94" spans="1:11" ht="12.75">
      <c r="A94" s="41" t="s">
        <v>160</v>
      </c>
      <c r="C94" s="16">
        <f>SUM(C3:C88)</f>
        <v>694.4199999999998</v>
      </c>
      <c r="E94" s="16">
        <f>SUM(E3:E88)</f>
        <v>553.973</v>
      </c>
      <c r="F94" s="16"/>
      <c r="H94" s="16">
        <f>SUM(H3:H88)</f>
        <v>569.3007365059339</v>
      </c>
      <c r="J94" s="22"/>
      <c r="K94" s="22"/>
    </row>
    <row r="95" spans="5:11" ht="12.75">
      <c r="E95" s="16"/>
      <c r="F95" s="16"/>
      <c r="J95" s="22"/>
      <c r="K95" s="22"/>
    </row>
    <row r="96" spans="5:11" ht="12.75">
      <c r="E96" s="16"/>
      <c r="F96" s="16"/>
      <c r="J96" s="22"/>
      <c r="K96" s="22"/>
    </row>
    <row r="97" spans="5:8" ht="12.75">
      <c r="E97" s="16"/>
      <c r="F97" s="16"/>
      <c r="H97" s="22"/>
    </row>
    <row r="98" spans="5:8" ht="12.75">
      <c r="E98" s="16"/>
      <c r="F98" s="16"/>
      <c r="H98" s="22"/>
    </row>
    <row r="99" spans="5:8" ht="12.75">
      <c r="E99" s="16"/>
      <c r="F99" s="16"/>
      <c r="H99" s="22"/>
    </row>
    <row r="100" spans="5:8" ht="12.75">
      <c r="E100" s="16"/>
      <c r="F100" s="16"/>
      <c r="H100" s="22"/>
    </row>
    <row r="101" spans="5:8" ht="12.75">
      <c r="E101" s="16"/>
      <c r="F101" s="16"/>
      <c r="H101" s="22"/>
    </row>
    <row r="102" spans="5:8" ht="12.75">
      <c r="E102" s="16"/>
      <c r="F102" s="16"/>
      <c r="H102" s="22"/>
    </row>
    <row r="103" spans="5:8" ht="12.75">
      <c r="E103" s="16"/>
      <c r="F103" s="16"/>
      <c r="H103" s="22"/>
    </row>
    <row r="104" spans="5:8" ht="12.75">
      <c r="E104" s="16"/>
      <c r="F104" s="16"/>
      <c r="H104" s="22"/>
    </row>
  </sheetData>
  <sheetProtection/>
  <printOptions gridLines="1" horizontalCentered="1"/>
  <pageMargins left="0.25" right="0.25" top="1" bottom="1" header="0.5" footer="0.5"/>
  <pageSetup horizontalDpi="600" verticalDpi="600" orientation="portrait" scale="70" r:id="rId1"/>
  <headerFooter alignWithMargins="0">
    <oddHeader>&amp;C&amp;F&amp;RPage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8"/>
  <sheetViews>
    <sheetView zoomScale="85" zoomScaleNormal="85" zoomScalePageLayoutView="0" workbookViewId="0" topLeftCell="A1">
      <pane ySplit="2" topLeftCell="A90" activePane="bottomLeft" state="frozen"/>
      <selection pane="topLeft" activeCell="A1" sqref="A1"/>
      <selection pane="bottomLeft" activeCell="E95" sqref="E95"/>
    </sheetView>
  </sheetViews>
  <sheetFormatPr defaultColWidth="9.140625" defaultRowHeight="12.75"/>
  <cols>
    <col min="1" max="1" width="10.140625" style="25" customWidth="1"/>
    <col min="2" max="2" width="6.140625" style="68" customWidth="1"/>
    <col min="3" max="3" width="13.00390625" style="36" customWidth="1"/>
    <col min="4" max="4" width="9.00390625" style="68" customWidth="1"/>
    <col min="5" max="5" width="16.28125" style="36" customWidth="1"/>
    <col min="6" max="6" width="18.8515625" style="36" customWidth="1"/>
    <col min="7" max="7" width="11.8515625" style="25" customWidth="1"/>
    <col min="8" max="8" width="9.57421875" style="36" customWidth="1"/>
    <col min="9" max="9" width="16.00390625" style="25" customWidth="1"/>
    <col min="10" max="10" width="10.8515625" style="25" customWidth="1"/>
    <col min="11" max="11" width="45.00390625" style="26" customWidth="1"/>
    <col min="12" max="12" width="7.140625" style="25" customWidth="1"/>
    <col min="13" max="16384" width="9.140625" style="16" customWidth="1"/>
  </cols>
  <sheetData>
    <row r="1" spans="1:11" ht="12.75">
      <c r="A1" s="45" t="s">
        <v>44</v>
      </c>
      <c r="B1" s="46" t="s">
        <v>99</v>
      </c>
      <c r="C1" s="47" t="s">
        <v>50</v>
      </c>
      <c r="D1" s="47" t="s">
        <v>102</v>
      </c>
      <c r="E1" s="47" t="s">
        <v>51</v>
      </c>
      <c r="F1" s="50" t="s">
        <v>77</v>
      </c>
      <c r="G1" s="83" t="s">
        <v>103</v>
      </c>
      <c r="H1" s="47" t="s">
        <v>51</v>
      </c>
      <c r="I1" s="47" t="s">
        <v>52</v>
      </c>
      <c r="J1" s="47" t="s">
        <v>104</v>
      </c>
      <c r="K1" s="46" t="s">
        <v>53</v>
      </c>
    </row>
    <row r="2" spans="1:11" ht="13.5" thickBot="1">
      <c r="A2" s="52"/>
      <c r="B2" s="53" t="s">
        <v>100</v>
      </c>
      <c r="C2" s="54" t="s">
        <v>54</v>
      </c>
      <c r="D2" s="54" t="s">
        <v>78</v>
      </c>
      <c r="E2" s="54" t="s">
        <v>101</v>
      </c>
      <c r="F2" s="54" t="s">
        <v>55</v>
      </c>
      <c r="G2" s="52" t="s">
        <v>78</v>
      </c>
      <c r="H2" s="54" t="s">
        <v>52</v>
      </c>
      <c r="I2" s="54" t="s">
        <v>55</v>
      </c>
      <c r="J2" s="54" t="s">
        <v>78</v>
      </c>
      <c r="K2" s="53"/>
    </row>
    <row r="3" spans="1:19" ht="12.75">
      <c r="A3" s="109">
        <v>37990</v>
      </c>
      <c r="B3" s="109"/>
      <c r="C3">
        <v>0.2</v>
      </c>
      <c r="D3" s="121"/>
      <c r="E3">
        <v>0.2</v>
      </c>
      <c r="F3" s="121"/>
      <c r="G3" s="2"/>
      <c r="H3">
        <v>0.2</v>
      </c>
      <c r="I3" s="121"/>
      <c r="J3" s="121"/>
      <c r="K3" t="s">
        <v>56</v>
      </c>
      <c r="L3" s="121"/>
      <c r="M3" s="121"/>
      <c r="N3" s="121"/>
      <c r="O3" s="121"/>
      <c r="P3" s="121"/>
      <c r="Q3" s="121"/>
      <c r="R3" s="121"/>
      <c r="S3" s="121"/>
    </row>
    <row r="4" spans="1:19" ht="12.75">
      <c r="A4" s="109">
        <v>38002</v>
      </c>
      <c r="B4" s="109"/>
      <c r="C4">
        <v>2.4</v>
      </c>
      <c r="D4" s="121"/>
      <c r="E4">
        <v>2.4</v>
      </c>
      <c r="F4" s="121"/>
      <c r="G4" s="2"/>
      <c r="H4">
        <v>2.4</v>
      </c>
      <c r="I4" s="121"/>
      <c r="J4" s="121"/>
      <c r="K4" t="s">
        <v>56</v>
      </c>
      <c r="L4" s="121"/>
      <c r="M4" s="121"/>
      <c r="N4" s="121"/>
      <c r="O4" s="121"/>
      <c r="P4" s="121"/>
      <c r="Q4" s="121"/>
      <c r="R4" s="121"/>
      <c r="S4" s="121"/>
    </row>
    <row r="5" spans="1:19" ht="12.75">
      <c r="A5" s="109">
        <v>38003</v>
      </c>
      <c r="B5" s="109"/>
      <c r="C5">
        <v>0.8</v>
      </c>
      <c r="D5" s="121"/>
      <c r="E5">
        <v>0.8</v>
      </c>
      <c r="F5" s="121"/>
      <c r="G5" s="2"/>
      <c r="H5">
        <v>0.8</v>
      </c>
      <c r="I5" s="121"/>
      <c r="J5" s="121"/>
      <c r="K5" t="s">
        <v>56</v>
      </c>
      <c r="L5" s="121"/>
      <c r="M5" s="121"/>
      <c r="N5" s="121"/>
      <c r="O5" s="121"/>
      <c r="P5" s="121"/>
      <c r="Q5" s="121"/>
      <c r="R5" s="121"/>
      <c r="S5" s="121"/>
    </row>
    <row r="6" spans="1:19" ht="12.75">
      <c r="A6" s="109">
        <v>38010</v>
      </c>
      <c r="B6" s="109"/>
      <c r="C6">
        <v>6.6</v>
      </c>
      <c r="D6" s="121"/>
      <c r="E6">
        <v>6.6</v>
      </c>
      <c r="F6" s="121"/>
      <c r="G6" s="2"/>
      <c r="H6">
        <v>6.6</v>
      </c>
      <c r="I6" s="121"/>
      <c r="J6" s="121"/>
      <c r="K6" t="s">
        <v>56</v>
      </c>
      <c r="L6" s="121"/>
      <c r="M6" s="121"/>
      <c r="N6" s="121"/>
      <c r="O6" s="121"/>
      <c r="P6" s="121"/>
      <c r="Q6" s="121"/>
      <c r="R6" s="121"/>
      <c r="S6" s="121"/>
    </row>
    <row r="7" spans="1:19" ht="12.75">
      <c r="A7" s="109">
        <v>38011</v>
      </c>
      <c r="B7" s="109"/>
      <c r="C7">
        <v>9</v>
      </c>
      <c r="D7" s="121"/>
      <c r="E7">
        <v>9</v>
      </c>
      <c r="F7" s="121"/>
      <c r="G7" s="2"/>
      <c r="H7">
        <v>9</v>
      </c>
      <c r="I7" s="121"/>
      <c r="J7" s="121"/>
      <c r="K7" t="s">
        <v>56</v>
      </c>
      <c r="L7" s="121"/>
      <c r="M7" s="121"/>
      <c r="N7" s="121"/>
      <c r="O7" s="121"/>
      <c r="P7" s="121"/>
      <c r="Q7" s="121"/>
      <c r="R7" s="121"/>
      <c r="S7" s="121"/>
    </row>
    <row r="8" spans="1:19" ht="12.75">
      <c r="A8" s="109">
        <v>38018</v>
      </c>
      <c r="B8" s="109"/>
      <c r="C8">
        <v>9.7</v>
      </c>
      <c r="D8" s="121"/>
      <c r="E8">
        <v>9.7</v>
      </c>
      <c r="F8" s="121"/>
      <c r="G8" s="2"/>
      <c r="H8">
        <v>9.7</v>
      </c>
      <c r="I8" s="121"/>
      <c r="J8" s="121"/>
      <c r="K8" t="s">
        <v>56</v>
      </c>
      <c r="L8" s="121"/>
      <c r="M8" s="121"/>
      <c r="N8" s="121"/>
      <c r="O8" s="121"/>
      <c r="P8" s="121"/>
      <c r="Q8" s="121"/>
      <c r="R8" s="121"/>
      <c r="S8" s="121"/>
    </row>
    <row r="9" spans="1:19" ht="12.75">
      <c r="A9" s="109">
        <v>38019</v>
      </c>
      <c r="B9" s="109"/>
      <c r="C9">
        <v>5</v>
      </c>
      <c r="D9" s="121"/>
      <c r="E9">
        <v>5</v>
      </c>
      <c r="F9" s="121"/>
      <c r="G9" s="2"/>
      <c r="H9">
        <v>5</v>
      </c>
      <c r="I9" s="121"/>
      <c r="J9" s="121"/>
      <c r="K9" t="s">
        <v>56</v>
      </c>
      <c r="L9" s="121"/>
      <c r="M9" s="121"/>
      <c r="N9" s="121"/>
      <c r="O9" s="121"/>
      <c r="P9" s="121"/>
      <c r="Q9" s="121"/>
      <c r="R9" s="121"/>
      <c r="S9" s="121"/>
    </row>
    <row r="10" spans="1:19" ht="12.75">
      <c r="A10" s="109">
        <v>38021</v>
      </c>
      <c r="B10" s="109"/>
      <c r="C10">
        <v>1.6</v>
      </c>
      <c r="D10" s="121"/>
      <c r="E10">
        <v>1.6</v>
      </c>
      <c r="F10" s="121"/>
      <c r="G10" s="2"/>
      <c r="H10">
        <v>1.6</v>
      </c>
      <c r="I10" s="121"/>
      <c r="J10" s="121"/>
      <c r="K10" t="s">
        <v>56</v>
      </c>
      <c r="L10" s="121"/>
      <c r="M10" s="121"/>
      <c r="N10" s="121"/>
      <c r="O10" s="121"/>
      <c r="P10" s="121"/>
      <c r="Q10" s="121"/>
      <c r="R10" s="121"/>
      <c r="S10" s="121"/>
    </row>
    <row r="11" spans="1:19" ht="12.75">
      <c r="A11" s="109">
        <v>38022</v>
      </c>
      <c r="B11" s="109"/>
      <c r="C11">
        <v>4.1</v>
      </c>
      <c r="D11" s="121"/>
      <c r="E11">
        <v>4.1</v>
      </c>
      <c r="F11" s="121"/>
      <c r="G11" s="2"/>
      <c r="H11">
        <v>4.1</v>
      </c>
      <c r="I11" s="121"/>
      <c r="J11" s="121"/>
      <c r="K11" t="s">
        <v>56</v>
      </c>
      <c r="L11" s="121"/>
      <c r="M11" s="121"/>
      <c r="N11" s="121"/>
      <c r="O11" s="121"/>
      <c r="P11" s="121"/>
      <c r="Q11" s="121"/>
      <c r="R11" s="121"/>
      <c r="S11" s="121"/>
    </row>
    <row r="12" spans="1:19" ht="12.75">
      <c r="A12" s="109">
        <v>38033</v>
      </c>
      <c r="B12" s="109"/>
      <c r="C12">
        <v>0.8</v>
      </c>
      <c r="D12" s="121"/>
      <c r="E12">
        <v>0.8</v>
      </c>
      <c r="F12" s="121"/>
      <c r="G12" s="2"/>
      <c r="H12">
        <v>0.8</v>
      </c>
      <c r="I12" s="121"/>
      <c r="J12" s="121"/>
      <c r="K12" t="s">
        <v>56</v>
      </c>
      <c r="L12" s="121"/>
      <c r="M12" s="121"/>
      <c r="N12" s="121"/>
      <c r="O12" s="121"/>
      <c r="P12" s="121"/>
      <c r="Q12" s="121"/>
      <c r="R12" s="121"/>
      <c r="S12" s="121"/>
    </row>
    <row r="13" spans="1:19" ht="12.75">
      <c r="A13" s="109">
        <v>38036</v>
      </c>
      <c r="B13" s="109"/>
      <c r="C13">
        <v>3.2</v>
      </c>
      <c r="D13" s="121"/>
      <c r="E13">
        <v>3.2</v>
      </c>
      <c r="F13" s="121"/>
      <c r="G13" s="2"/>
      <c r="H13">
        <v>3.2</v>
      </c>
      <c r="I13" s="121"/>
      <c r="J13" s="121"/>
      <c r="K13" t="s">
        <v>56</v>
      </c>
      <c r="L13" s="121"/>
      <c r="M13" s="121"/>
      <c r="N13" s="121"/>
      <c r="O13" s="121"/>
      <c r="P13" s="121"/>
      <c r="Q13" s="121"/>
      <c r="R13" s="121"/>
      <c r="S13" s="121"/>
    </row>
    <row r="14" spans="1:19" ht="12.75">
      <c r="A14" s="109">
        <v>38046</v>
      </c>
      <c r="B14" s="109"/>
      <c r="C14">
        <v>16.8</v>
      </c>
      <c r="D14" s="121"/>
      <c r="E14">
        <v>16.8</v>
      </c>
      <c r="F14" s="121"/>
      <c r="G14" s="2"/>
      <c r="H14">
        <v>16.8</v>
      </c>
      <c r="I14" s="121"/>
      <c r="J14" s="121"/>
      <c r="K14" t="s">
        <v>56</v>
      </c>
      <c r="L14" s="121"/>
      <c r="M14" s="121"/>
      <c r="N14" s="121"/>
      <c r="O14" s="121"/>
      <c r="P14" s="121"/>
      <c r="Q14" s="121"/>
      <c r="R14" s="121"/>
      <c r="S14" s="121"/>
    </row>
    <row r="15" spans="1:19" ht="12.75">
      <c r="A15" s="109">
        <v>38049</v>
      </c>
      <c r="B15" s="109"/>
      <c r="C15">
        <v>7.4</v>
      </c>
      <c r="D15" s="121"/>
      <c r="E15">
        <v>7.4</v>
      </c>
      <c r="F15" s="121"/>
      <c r="G15" s="2"/>
      <c r="H15">
        <v>7.4</v>
      </c>
      <c r="I15" s="121"/>
      <c r="J15" s="121"/>
      <c r="K15" t="s">
        <v>56</v>
      </c>
      <c r="L15" s="121"/>
      <c r="M15" s="121"/>
      <c r="N15" s="121"/>
      <c r="O15" s="121"/>
      <c r="P15" s="121"/>
      <c r="Q15" s="121"/>
      <c r="R15" s="121"/>
      <c r="S15" s="121"/>
    </row>
    <row r="16" spans="1:19" ht="12.75">
      <c r="A16" s="109">
        <v>38050</v>
      </c>
      <c r="B16" s="109"/>
      <c r="C16">
        <v>56.4</v>
      </c>
      <c r="D16" s="121"/>
      <c r="E16">
        <v>56.4</v>
      </c>
      <c r="F16" s="121"/>
      <c r="G16" s="2"/>
      <c r="H16">
        <v>56.4</v>
      </c>
      <c r="I16" s="121"/>
      <c r="J16" s="121"/>
      <c r="K16" t="s">
        <v>56</v>
      </c>
      <c r="L16" s="121"/>
      <c r="M16" s="121"/>
      <c r="N16" s="121"/>
      <c r="O16" s="121"/>
      <c r="P16" s="121"/>
      <c r="Q16" s="121"/>
      <c r="R16" s="121"/>
      <c r="S16" s="121"/>
    </row>
    <row r="17" spans="1:19" ht="12.75">
      <c r="A17" s="109">
        <v>38051</v>
      </c>
      <c r="B17" s="109"/>
      <c r="C17">
        <v>6.5</v>
      </c>
      <c r="D17" s="121"/>
      <c r="E17">
        <v>6.5</v>
      </c>
      <c r="F17" s="121"/>
      <c r="G17" s="2"/>
      <c r="H17">
        <v>6.5</v>
      </c>
      <c r="I17" s="121"/>
      <c r="J17" s="121"/>
      <c r="K17" t="s">
        <v>56</v>
      </c>
      <c r="L17" s="121"/>
      <c r="M17" s="121"/>
      <c r="N17" s="121"/>
      <c r="O17" s="121"/>
      <c r="P17" s="121"/>
      <c r="Q17" s="121"/>
      <c r="R17" s="121"/>
      <c r="S17" s="121"/>
    </row>
    <row r="18" spans="1:19" ht="12.75">
      <c r="A18" s="109">
        <v>38052</v>
      </c>
      <c r="B18" s="109"/>
      <c r="C18">
        <v>1</v>
      </c>
      <c r="D18" s="121"/>
      <c r="E18">
        <v>1</v>
      </c>
      <c r="F18" s="121"/>
      <c r="G18" s="2"/>
      <c r="H18">
        <v>1</v>
      </c>
      <c r="I18" s="121"/>
      <c r="J18" s="121"/>
      <c r="K18" t="s">
        <v>56</v>
      </c>
      <c r="L18" s="121"/>
      <c r="M18" s="121"/>
      <c r="N18" s="121"/>
      <c r="O18" s="121"/>
      <c r="P18" s="121"/>
      <c r="Q18" s="121"/>
      <c r="R18" s="121"/>
      <c r="S18" s="121"/>
    </row>
    <row r="19" spans="1:19" ht="12.75">
      <c r="A19" s="109">
        <v>38059</v>
      </c>
      <c r="B19" s="109"/>
      <c r="C19">
        <v>4.5</v>
      </c>
      <c r="D19" s="121"/>
      <c r="E19">
        <v>4.5</v>
      </c>
      <c r="F19" s="121"/>
      <c r="G19" s="2"/>
      <c r="H19">
        <v>4.5</v>
      </c>
      <c r="I19" s="121"/>
      <c r="J19" s="121"/>
      <c r="K19" t="s">
        <v>56</v>
      </c>
      <c r="L19" s="121"/>
      <c r="M19" s="121"/>
      <c r="N19" s="121"/>
      <c r="O19" s="121"/>
      <c r="P19" s="121"/>
      <c r="Q19" s="121"/>
      <c r="R19" s="121"/>
      <c r="S19" s="121"/>
    </row>
    <row r="20" spans="1:19" ht="12.75">
      <c r="A20" s="109">
        <v>38061</v>
      </c>
      <c r="B20" s="109"/>
      <c r="C20">
        <v>6.9</v>
      </c>
      <c r="D20" s="121"/>
      <c r="E20">
        <v>6.9</v>
      </c>
      <c r="F20" s="121"/>
      <c r="G20" s="2"/>
      <c r="H20">
        <v>6.9</v>
      </c>
      <c r="I20" s="121"/>
      <c r="J20" s="121"/>
      <c r="K20" t="s">
        <v>56</v>
      </c>
      <c r="L20" s="121"/>
      <c r="M20" s="121"/>
      <c r="N20" s="121"/>
      <c r="O20" s="121"/>
      <c r="P20" s="121"/>
      <c r="Q20" s="121"/>
      <c r="R20" s="121"/>
      <c r="S20" s="121"/>
    </row>
    <row r="21" spans="1:19" ht="12.75">
      <c r="A21" s="109">
        <v>38073</v>
      </c>
      <c r="B21" s="109"/>
      <c r="C21">
        <v>30.4</v>
      </c>
      <c r="D21" s="121"/>
      <c r="E21">
        <v>30.4</v>
      </c>
      <c r="F21" s="121"/>
      <c r="G21" s="2"/>
      <c r="H21">
        <v>30.4</v>
      </c>
      <c r="I21" s="121"/>
      <c r="J21" s="121"/>
      <c r="K21" t="s">
        <v>56</v>
      </c>
      <c r="L21" s="121"/>
      <c r="M21" s="121"/>
      <c r="N21" s="121"/>
      <c r="O21" s="121"/>
      <c r="P21" s="121"/>
      <c r="Q21" s="121"/>
      <c r="R21" s="121"/>
      <c r="S21" s="121"/>
    </row>
    <row r="22" spans="1:11" ht="12.75">
      <c r="A22" s="125">
        <v>1550</v>
      </c>
      <c r="B22" s="126"/>
      <c r="C22" s="127">
        <v>5.1</v>
      </c>
      <c r="D22" s="128">
        <v>100</v>
      </c>
      <c r="E22" s="130">
        <v>5.1</v>
      </c>
      <c r="F22" s="127">
        <v>116.4</v>
      </c>
      <c r="G22" s="125">
        <v>1550</v>
      </c>
      <c r="H22" s="127"/>
      <c r="I22" s="127">
        <v>116.4</v>
      </c>
      <c r="J22" s="127"/>
      <c r="K22" s="112" t="s">
        <v>0</v>
      </c>
    </row>
    <row r="23" spans="1:11" ht="12.75">
      <c r="A23" s="68">
        <v>1559</v>
      </c>
      <c r="B23" s="25"/>
      <c r="C23" s="36">
        <v>1.2</v>
      </c>
      <c r="D23" s="27">
        <v>100</v>
      </c>
      <c r="E23" s="74">
        <v>1.2</v>
      </c>
      <c r="F23" s="36">
        <v>27.4</v>
      </c>
      <c r="G23" s="68">
        <v>1559</v>
      </c>
      <c r="I23" s="36">
        <v>27.4</v>
      </c>
      <c r="J23" s="36"/>
      <c r="K23" s="16" t="s">
        <v>0</v>
      </c>
    </row>
    <row r="24" spans="1:11" ht="12.75">
      <c r="A24" s="68">
        <v>1570</v>
      </c>
      <c r="B24" s="25"/>
      <c r="C24" s="36">
        <v>2.8</v>
      </c>
      <c r="D24" s="27">
        <v>100</v>
      </c>
      <c r="E24" s="74">
        <v>2.8</v>
      </c>
      <c r="F24" s="36">
        <v>63.9</v>
      </c>
      <c r="G24" s="68">
        <v>1570</v>
      </c>
      <c r="I24" s="36">
        <v>63.9</v>
      </c>
      <c r="J24" s="36"/>
      <c r="K24" s="16" t="s">
        <v>0</v>
      </c>
    </row>
    <row r="25" spans="1:11" ht="12.75">
      <c r="A25" s="68">
        <v>38096</v>
      </c>
      <c r="B25" s="25"/>
      <c r="D25" s="27"/>
      <c r="E25" s="74"/>
      <c r="G25" s="68"/>
      <c r="I25" s="36"/>
      <c r="J25" s="36"/>
      <c r="K25" s="16" t="s">
        <v>1</v>
      </c>
    </row>
    <row r="26" spans="1:12" ht="12.75">
      <c r="A26" s="94">
        <v>38097</v>
      </c>
      <c r="B26" s="25" t="s">
        <v>2</v>
      </c>
      <c r="C26" s="36">
        <v>1.96</v>
      </c>
      <c r="D26" s="27">
        <v>100</v>
      </c>
      <c r="E26" s="74">
        <v>1.96</v>
      </c>
      <c r="F26" s="36">
        <v>44.742096</v>
      </c>
      <c r="G26" s="94">
        <v>1572</v>
      </c>
      <c r="I26" s="36"/>
      <c r="J26" s="36"/>
      <c r="K26" s="16" t="s">
        <v>3</v>
      </c>
      <c r="L26" s="74"/>
    </row>
    <row r="27" spans="1:12" ht="12.75">
      <c r="A27" s="68">
        <v>38098</v>
      </c>
      <c r="B27" s="25"/>
      <c r="D27" s="27"/>
      <c r="E27" s="74"/>
      <c r="G27" s="94"/>
      <c r="I27" s="36"/>
      <c r="J27" s="36"/>
      <c r="K27" s="16" t="s">
        <v>4</v>
      </c>
      <c r="L27" s="74"/>
    </row>
    <row r="28" spans="1:12" ht="12.75">
      <c r="A28" s="94">
        <v>38099</v>
      </c>
      <c r="B28" s="25" t="s">
        <v>5</v>
      </c>
      <c r="C28" s="36">
        <v>12.88</v>
      </c>
      <c r="D28" s="27">
        <v>100</v>
      </c>
      <c r="E28" s="74">
        <v>12.88</v>
      </c>
      <c r="F28" s="36">
        <v>294.019488</v>
      </c>
      <c r="G28" s="94">
        <v>1574</v>
      </c>
      <c r="I28" s="36"/>
      <c r="J28" s="36"/>
      <c r="K28" s="16" t="s">
        <v>3</v>
      </c>
      <c r="L28" s="74"/>
    </row>
    <row r="29" spans="1:12" ht="12.75">
      <c r="A29" s="94" t="s">
        <v>114</v>
      </c>
      <c r="B29" s="25" t="s">
        <v>5</v>
      </c>
      <c r="C29" s="36">
        <v>7.18</v>
      </c>
      <c r="D29" s="27">
        <v>100</v>
      </c>
      <c r="E29" s="74">
        <v>7.18</v>
      </c>
      <c r="F29" s="36">
        <v>163.902168</v>
      </c>
      <c r="G29" s="94" t="s">
        <v>6</v>
      </c>
      <c r="I29" s="36"/>
      <c r="J29" s="36"/>
      <c r="K29" s="16" t="s">
        <v>3</v>
      </c>
      <c r="L29" s="74"/>
    </row>
    <row r="30" spans="1:12" ht="12.75">
      <c r="A30" s="94">
        <v>38107</v>
      </c>
      <c r="B30" s="25" t="s">
        <v>7</v>
      </c>
      <c r="C30" s="36">
        <v>35</v>
      </c>
      <c r="D30" s="27">
        <v>100</v>
      </c>
      <c r="E30" s="74">
        <v>35</v>
      </c>
      <c r="F30" s="36">
        <v>798.966</v>
      </c>
      <c r="G30" s="94">
        <v>1582</v>
      </c>
      <c r="I30" s="36"/>
      <c r="J30" s="36"/>
      <c r="K30" s="16" t="s">
        <v>3</v>
      </c>
      <c r="L30" s="74"/>
    </row>
    <row r="31" spans="1:12" ht="12.75">
      <c r="A31" s="94">
        <v>38107</v>
      </c>
      <c r="B31" s="25" t="s">
        <v>7</v>
      </c>
      <c r="C31" s="36">
        <v>4.85</v>
      </c>
      <c r="D31" s="27">
        <v>100</v>
      </c>
      <c r="E31" s="74">
        <v>4.85</v>
      </c>
      <c r="F31" s="36">
        <v>110.71386</v>
      </c>
      <c r="G31" s="94">
        <v>1582</v>
      </c>
      <c r="I31" s="36"/>
      <c r="J31" s="36"/>
      <c r="K31" s="16" t="s">
        <v>3</v>
      </c>
      <c r="L31" s="74"/>
    </row>
    <row r="32" spans="1:12" ht="12.75">
      <c r="A32" s="95">
        <v>38112</v>
      </c>
      <c r="B32" s="25"/>
      <c r="D32" s="27"/>
      <c r="G32" s="94"/>
      <c r="I32" s="36"/>
      <c r="J32" s="36"/>
      <c r="K32" s="16" t="s">
        <v>8</v>
      </c>
      <c r="L32" s="74"/>
    </row>
    <row r="33" spans="1:12" ht="12.75">
      <c r="A33" s="94">
        <v>38113</v>
      </c>
      <c r="B33" s="25" t="s">
        <v>5</v>
      </c>
      <c r="D33" s="27">
        <v>100</v>
      </c>
      <c r="H33" s="36">
        <f>I33/22.8276</f>
        <v>49.6767071439836</v>
      </c>
      <c r="I33" s="36">
        <v>1134</v>
      </c>
      <c r="J33" s="94">
        <v>1588</v>
      </c>
      <c r="K33" s="87" t="s">
        <v>9</v>
      </c>
      <c r="L33" s="74"/>
    </row>
    <row r="34" spans="1:12" ht="12.75">
      <c r="A34" s="94">
        <v>38117</v>
      </c>
      <c r="B34" s="25" t="s">
        <v>10</v>
      </c>
      <c r="C34" s="36">
        <v>20.75</v>
      </c>
      <c r="D34" s="27">
        <v>100</v>
      </c>
      <c r="E34" s="74">
        <v>20.75</v>
      </c>
      <c r="F34" s="36">
        <v>473.67</v>
      </c>
      <c r="G34" s="94">
        <v>1592</v>
      </c>
      <c r="I34" s="36"/>
      <c r="J34" s="36"/>
      <c r="K34" s="16" t="s">
        <v>3</v>
      </c>
      <c r="L34" s="74"/>
    </row>
    <row r="35" spans="1:12" ht="12.75">
      <c r="A35" s="94" t="s">
        <v>11</v>
      </c>
      <c r="B35" s="25" t="s">
        <v>12</v>
      </c>
      <c r="C35" s="36">
        <v>9.4</v>
      </c>
      <c r="D35" s="27">
        <v>100</v>
      </c>
      <c r="E35" s="74">
        <v>9.4</v>
      </c>
      <c r="F35" s="36">
        <v>214.58</v>
      </c>
      <c r="G35" s="94">
        <v>1595</v>
      </c>
      <c r="I35" s="36"/>
      <c r="J35" s="36"/>
      <c r="K35" s="16" t="s">
        <v>3</v>
      </c>
      <c r="L35" s="74"/>
    </row>
    <row r="36" spans="1:12" ht="12.75">
      <c r="A36" s="94" t="s">
        <v>13</v>
      </c>
      <c r="B36" s="25" t="s">
        <v>12</v>
      </c>
      <c r="C36" s="36">
        <v>5</v>
      </c>
      <c r="D36" s="27">
        <v>100</v>
      </c>
      <c r="E36" s="74">
        <v>5</v>
      </c>
      <c r="F36" s="36">
        <v>113.68</v>
      </c>
      <c r="G36" s="94">
        <v>1595</v>
      </c>
      <c r="I36" s="36"/>
      <c r="J36" s="36"/>
      <c r="K36" s="16" t="s">
        <v>3</v>
      </c>
      <c r="L36" s="74"/>
    </row>
    <row r="37" spans="1:12" ht="12.75">
      <c r="A37" s="95">
        <v>38122</v>
      </c>
      <c r="B37" s="25"/>
      <c r="D37" s="27"/>
      <c r="G37" s="94"/>
      <c r="I37" s="36"/>
      <c r="J37" s="36"/>
      <c r="K37" s="16" t="s">
        <v>14</v>
      </c>
      <c r="L37" s="74"/>
    </row>
    <row r="38" spans="1:12" ht="12.75">
      <c r="A38" s="94">
        <v>38125</v>
      </c>
      <c r="B38" s="25" t="s">
        <v>12</v>
      </c>
      <c r="C38" s="36">
        <v>11.71</v>
      </c>
      <c r="D38" s="27">
        <v>70</v>
      </c>
      <c r="E38" s="36">
        <f>C38*0.7</f>
        <v>8.197000000000001</v>
      </c>
      <c r="F38" s="36">
        <v>187.12</v>
      </c>
      <c r="G38" s="94">
        <v>1600</v>
      </c>
      <c r="I38" s="36"/>
      <c r="J38" s="36"/>
      <c r="K38" s="16" t="s">
        <v>15</v>
      </c>
      <c r="L38" s="74"/>
    </row>
    <row r="39" spans="1:12" ht="12.75">
      <c r="A39" s="68">
        <v>38127</v>
      </c>
      <c r="B39" s="25" t="s">
        <v>12</v>
      </c>
      <c r="D39" s="27">
        <v>70</v>
      </c>
      <c r="H39" s="36">
        <f>I39/22.8276</f>
        <v>43.329127897807915</v>
      </c>
      <c r="I39" s="36">
        <v>989.1</v>
      </c>
      <c r="J39" s="68">
        <v>1602</v>
      </c>
      <c r="K39" s="87" t="s">
        <v>16</v>
      </c>
      <c r="L39" s="74"/>
    </row>
    <row r="40" spans="1:12" ht="12.75">
      <c r="A40" s="94" t="s">
        <v>17</v>
      </c>
      <c r="B40" s="25" t="s">
        <v>7</v>
      </c>
      <c r="C40" s="36">
        <v>11.4</v>
      </c>
      <c r="D40" s="27">
        <v>70</v>
      </c>
      <c r="E40" s="36">
        <f>C40*0.7</f>
        <v>7.9799999999999995</v>
      </c>
      <c r="F40" s="36">
        <v>182.16</v>
      </c>
      <c r="G40" s="94">
        <v>1612</v>
      </c>
      <c r="I40" s="36"/>
      <c r="J40" s="36"/>
      <c r="K40" s="16"/>
      <c r="L40" s="74"/>
    </row>
    <row r="41" spans="1:12" ht="12.75">
      <c r="A41" s="94" t="s">
        <v>18</v>
      </c>
      <c r="B41" s="25" t="s">
        <v>12</v>
      </c>
      <c r="C41" s="36">
        <v>2.15</v>
      </c>
      <c r="D41" s="27">
        <v>70</v>
      </c>
      <c r="E41" s="36">
        <f>C41*0.7</f>
        <v>1.505</v>
      </c>
      <c r="G41" s="94"/>
      <c r="I41" s="36"/>
      <c r="J41" s="36"/>
      <c r="K41" s="16" t="s">
        <v>19</v>
      </c>
      <c r="L41" s="74"/>
    </row>
    <row r="42" spans="1:12" ht="12.75">
      <c r="A42" s="68">
        <v>38143</v>
      </c>
      <c r="B42" s="25" t="s">
        <v>12</v>
      </c>
      <c r="C42" s="36">
        <v>19.8</v>
      </c>
      <c r="D42" s="27">
        <v>70</v>
      </c>
      <c r="E42" s="36">
        <f>C42*0.7</f>
        <v>13.86</v>
      </c>
      <c r="F42" s="36">
        <v>351.5</v>
      </c>
      <c r="G42" s="68">
        <v>38144</v>
      </c>
      <c r="I42" s="36"/>
      <c r="J42" s="36"/>
      <c r="K42" s="16" t="s">
        <v>20</v>
      </c>
      <c r="L42" s="74"/>
    </row>
    <row r="43" spans="1:12" ht="12.75">
      <c r="A43" s="68">
        <v>38145</v>
      </c>
      <c r="B43" s="25" t="s">
        <v>2</v>
      </c>
      <c r="D43" s="27">
        <v>70</v>
      </c>
      <c r="H43" s="36">
        <f>I43/22.8276</f>
        <v>32.35995023567962</v>
      </c>
      <c r="I43" s="36">
        <v>738.7</v>
      </c>
      <c r="J43" s="68">
        <v>1620</v>
      </c>
      <c r="K43" s="87" t="s">
        <v>9</v>
      </c>
      <c r="L43" s="74"/>
    </row>
    <row r="44" spans="1:12" ht="12.75">
      <c r="A44" s="68">
        <v>38148</v>
      </c>
      <c r="B44" s="25" t="s">
        <v>21</v>
      </c>
      <c r="C44" s="36">
        <v>2</v>
      </c>
      <c r="D44" s="27">
        <v>70</v>
      </c>
      <c r="E44" s="36">
        <f>C44*0.7</f>
        <v>1.4</v>
      </c>
      <c r="G44" s="68"/>
      <c r="I44" s="36"/>
      <c r="J44" s="36"/>
      <c r="K44" s="16" t="s">
        <v>19</v>
      </c>
      <c r="L44" s="74"/>
    </row>
    <row r="45" spans="1:12" ht="12.75">
      <c r="A45" s="68">
        <v>38150</v>
      </c>
      <c r="B45" s="25" t="s">
        <v>5</v>
      </c>
      <c r="C45" s="36">
        <v>10.8</v>
      </c>
      <c r="D45" s="27">
        <v>70</v>
      </c>
      <c r="E45" s="36">
        <f>C45*0.7</f>
        <v>7.56</v>
      </c>
      <c r="F45" s="36">
        <v>172.6</v>
      </c>
      <c r="G45" s="68">
        <v>1626</v>
      </c>
      <c r="I45" s="36"/>
      <c r="J45" s="36"/>
      <c r="K45" s="16"/>
      <c r="L45" s="74"/>
    </row>
    <row r="46" spans="1:12" ht="12.75">
      <c r="A46" s="94">
        <v>38152</v>
      </c>
      <c r="B46" s="25" t="s">
        <v>22</v>
      </c>
      <c r="C46" s="36">
        <v>58.8</v>
      </c>
      <c r="D46" s="27">
        <v>70</v>
      </c>
      <c r="E46" s="36">
        <f>C46*0.7</f>
        <v>41.16</v>
      </c>
      <c r="F46" s="36">
        <v>939.6</v>
      </c>
      <c r="G46" s="94">
        <v>1627</v>
      </c>
      <c r="I46" s="36"/>
      <c r="J46" s="36"/>
      <c r="K46" s="16"/>
      <c r="L46" s="74"/>
    </row>
    <row r="47" spans="1:12" ht="12.75">
      <c r="A47" s="68">
        <v>38155</v>
      </c>
      <c r="B47" s="25" t="s">
        <v>23</v>
      </c>
      <c r="C47" s="36">
        <v>18.6</v>
      </c>
      <c r="D47" s="27">
        <v>70</v>
      </c>
      <c r="E47" s="36">
        <f>C47*0.7</f>
        <v>13.02</v>
      </c>
      <c r="F47" s="36">
        <v>292.8</v>
      </c>
      <c r="G47" s="68">
        <v>1630</v>
      </c>
      <c r="I47" s="36"/>
      <c r="J47" s="36"/>
      <c r="K47" s="16"/>
      <c r="L47" s="74"/>
    </row>
    <row r="48" spans="1:12" ht="12.75">
      <c r="A48" s="68">
        <v>38155</v>
      </c>
      <c r="B48" s="25" t="s">
        <v>24</v>
      </c>
      <c r="D48" s="27">
        <v>70</v>
      </c>
      <c r="H48" s="36">
        <f>I48/22.8276</f>
        <v>31.475056510539872</v>
      </c>
      <c r="I48" s="36">
        <v>718.5</v>
      </c>
      <c r="J48" s="68">
        <v>1630</v>
      </c>
      <c r="K48" s="87" t="s">
        <v>16</v>
      </c>
      <c r="L48" s="74"/>
    </row>
    <row r="49" spans="1:12" ht="12.75">
      <c r="A49" s="68">
        <v>38156</v>
      </c>
      <c r="B49" s="25" t="s">
        <v>24</v>
      </c>
      <c r="D49" s="27">
        <v>70</v>
      </c>
      <c r="H49" s="36">
        <f>I49/22.8276</f>
        <v>31.475056510539872</v>
      </c>
      <c r="I49" s="36">
        <v>718.5</v>
      </c>
      <c r="J49" s="68">
        <v>1631</v>
      </c>
      <c r="K49" s="87" t="s">
        <v>16</v>
      </c>
      <c r="L49" s="74"/>
    </row>
    <row r="50" spans="1:12" ht="12.75">
      <c r="A50" s="96">
        <v>38156</v>
      </c>
      <c r="B50" s="97" t="s">
        <v>24</v>
      </c>
      <c r="C50" s="98">
        <v>18.75</v>
      </c>
      <c r="D50" s="27">
        <v>70</v>
      </c>
      <c r="E50" s="36">
        <v>13.125</v>
      </c>
      <c r="F50" s="98">
        <v>299.6</v>
      </c>
      <c r="G50" s="96">
        <v>1631</v>
      </c>
      <c r="I50" s="98"/>
      <c r="J50" s="98"/>
      <c r="K50" s="97"/>
      <c r="L50" s="74"/>
    </row>
    <row r="51" spans="1:12" ht="12.75">
      <c r="A51" s="96">
        <v>38159</v>
      </c>
      <c r="B51" s="97" t="s">
        <v>25</v>
      </c>
      <c r="C51" s="98">
        <v>4</v>
      </c>
      <c r="D51" s="27">
        <v>70</v>
      </c>
      <c r="E51" s="36">
        <v>2.8</v>
      </c>
      <c r="F51" s="98">
        <v>63.9</v>
      </c>
      <c r="G51" s="96">
        <v>1634</v>
      </c>
      <c r="I51" s="98"/>
      <c r="J51" s="98"/>
      <c r="K51" s="97"/>
      <c r="L51" s="74"/>
    </row>
    <row r="52" spans="1:12" ht="12.75">
      <c r="A52" s="68">
        <v>38162</v>
      </c>
      <c r="B52" s="25" t="s">
        <v>5</v>
      </c>
      <c r="C52" s="36">
        <v>6</v>
      </c>
      <c r="D52" s="27">
        <v>70</v>
      </c>
      <c r="E52" s="36">
        <v>4.2</v>
      </c>
      <c r="F52" s="36">
        <v>95.9</v>
      </c>
      <c r="G52" s="68">
        <v>1638</v>
      </c>
      <c r="I52" s="36"/>
      <c r="J52" s="36"/>
      <c r="K52" s="16"/>
      <c r="L52" s="74"/>
    </row>
    <row r="53" spans="1:12" ht="12.75">
      <c r="A53" s="68">
        <v>38165</v>
      </c>
      <c r="B53" s="25" t="s">
        <v>5</v>
      </c>
      <c r="C53" s="36">
        <v>63.3</v>
      </c>
      <c r="D53" s="27">
        <v>70</v>
      </c>
      <c r="E53" s="36">
        <v>44.31</v>
      </c>
      <c r="F53" s="36">
        <v>1011.5</v>
      </c>
      <c r="G53" s="68">
        <v>1640</v>
      </c>
      <c r="I53" s="36"/>
      <c r="J53" s="36"/>
      <c r="K53" s="16"/>
      <c r="L53" s="74"/>
    </row>
    <row r="54" spans="1:12" ht="12.75">
      <c r="A54" s="94" t="s">
        <v>113</v>
      </c>
      <c r="B54" s="25" t="s">
        <v>26</v>
      </c>
      <c r="C54" s="36">
        <v>63.2</v>
      </c>
      <c r="D54" s="27">
        <v>70</v>
      </c>
      <c r="E54" s="36">
        <v>44.24</v>
      </c>
      <c r="F54" s="36">
        <v>1009.9</v>
      </c>
      <c r="G54" s="94">
        <v>1645</v>
      </c>
      <c r="I54" s="36"/>
      <c r="J54" s="36"/>
      <c r="K54" s="16"/>
      <c r="L54" s="74"/>
    </row>
    <row r="55" spans="1:12" ht="12.75">
      <c r="A55" s="68">
        <v>38170</v>
      </c>
      <c r="B55" s="25" t="s">
        <v>26</v>
      </c>
      <c r="C55" s="36">
        <v>2.37</v>
      </c>
      <c r="D55" s="27">
        <v>70</v>
      </c>
      <c r="E55" s="36">
        <v>1.659</v>
      </c>
      <c r="F55" s="36">
        <v>37.9</v>
      </c>
      <c r="G55" s="68">
        <v>1645</v>
      </c>
      <c r="I55" s="36"/>
      <c r="J55" s="36"/>
      <c r="K55" s="16"/>
      <c r="L55" s="74"/>
    </row>
    <row r="56" spans="1:12" ht="12.75">
      <c r="A56" s="68">
        <v>38170</v>
      </c>
      <c r="B56" s="25" t="s">
        <v>27</v>
      </c>
      <c r="C56" s="36">
        <v>10.58</v>
      </c>
      <c r="D56" s="27">
        <v>70</v>
      </c>
      <c r="E56" s="36">
        <v>7.406</v>
      </c>
      <c r="F56" s="36">
        <v>169.1</v>
      </c>
      <c r="G56" s="68">
        <v>1646</v>
      </c>
      <c r="I56" s="36"/>
      <c r="J56" s="36"/>
      <c r="K56" s="16"/>
      <c r="L56" s="74"/>
    </row>
    <row r="57" spans="1:12" ht="12.75">
      <c r="A57" s="68">
        <v>38172</v>
      </c>
      <c r="B57" s="25" t="s">
        <v>27</v>
      </c>
      <c r="C57" s="36">
        <v>9.3</v>
      </c>
      <c r="D57" s="27">
        <v>70</v>
      </c>
      <c r="E57" s="36">
        <v>6.51</v>
      </c>
      <c r="F57" s="36">
        <v>148.6</v>
      </c>
      <c r="G57" s="68">
        <v>1648</v>
      </c>
      <c r="I57" s="36"/>
      <c r="J57" s="36"/>
      <c r="K57" s="16"/>
      <c r="L57" s="74"/>
    </row>
    <row r="58" spans="1:12" ht="12.75">
      <c r="A58" s="68">
        <v>38174</v>
      </c>
      <c r="B58" s="25" t="s">
        <v>23</v>
      </c>
      <c r="C58" s="36">
        <v>11.46</v>
      </c>
      <c r="D58" s="27">
        <v>70</v>
      </c>
      <c r="E58" s="36">
        <v>8.022</v>
      </c>
      <c r="F58" s="36">
        <v>183.1</v>
      </c>
      <c r="G58" s="68">
        <v>1649</v>
      </c>
      <c r="I58" s="36"/>
      <c r="J58" s="36"/>
      <c r="K58" s="16" t="s">
        <v>28</v>
      </c>
      <c r="L58" s="74"/>
    </row>
    <row r="59" spans="1:12" ht="12.75">
      <c r="A59" s="68">
        <v>38175</v>
      </c>
      <c r="B59" s="25" t="s">
        <v>2</v>
      </c>
      <c r="D59" s="27">
        <v>70</v>
      </c>
      <c r="H59" s="36">
        <f>I59/22.8276</f>
        <v>44.66084914752317</v>
      </c>
      <c r="I59" s="36">
        <v>1019.5</v>
      </c>
      <c r="J59" s="68">
        <v>1650</v>
      </c>
      <c r="K59" s="87" t="s">
        <v>29</v>
      </c>
      <c r="L59" s="74"/>
    </row>
    <row r="60" spans="1:12" ht="12.75">
      <c r="A60" s="68">
        <v>38176</v>
      </c>
      <c r="B60" s="25" t="s">
        <v>23</v>
      </c>
      <c r="D60" s="27">
        <v>70</v>
      </c>
      <c r="H60" s="36">
        <f>I60/22.8276</f>
        <v>35.04529604513834</v>
      </c>
      <c r="I60" s="36">
        <v>800</v>
      </c>
      <c r="J60" s="68">
        <v>1651</v>
      </c>
      <c r="K60" s="87" t="s">
        <v>29</v>
      </c>
      <c r="L60" s="74"/>
    </row>
    <row r="61" spans="1:12" ht="12.75">
      <c r="A61" s="68">
        <v>38177</v>
      </c>
      <c r="B61" s="25" t="s">
        <v>30</v>
      </c>
      <c r="D61" s="27">
        <v>70</v>
      </c>
      <c r="H61" s="36">
        <f>I61/22.8276</f>
        <v>52.56794406770751</v>
      </c>
      <c r="I61" s="36">
        <v>1200</v>
      </c>
      <c r="J61" s="68">
        <v>1652</v>
      </c>
      <c r="K61" s="87" t="s">
        <v>29</v>
      </c>
      <c r="L61" s="74"/>
    </row>
    <row r="62" spans="1:12" ht="12.75">
      <c r="A62" s="68">
        <v>38177</v>
      </c>
      <c r="B62" s="25" t="s">
        <v>27</v>
      </c>
      <c r="C62" s="36">
        <v>15.2</v>
      </c>
      <c r="D62" s="27">
        <v>70</v>
      </c>
      <c r="E62" s="36">
        <v>10.64</v>
      </c>
      <c r="F62" s="36">
        <v>242.4</v>
      </c>
      <c r="G62" s="68">
        <v>1652</v>
      </c>
      <c r="I62" s="36"/>
      <c r="J62" s="36"/>
      <c r="K62" s="16"/>
      <c r="L62" s="74"/>
    </row>
    <row r="63" spans="1:12" ht="12.75">
      <c r="A63" s="68">
        <v>1664</v>
      </c>
      <c r="B63" s="25" t="s">
        <v>27</v>
      </c>
      <c r="C63" s="36">
        <v>3.6</v>
      </c>
      <c r="D63" s="27">
        <v>70</v>
      </c>
      <c r="G63" s="68"/>
      <c r="I63" s="36"/>
      <c r="J63" s="36"/>
      <c r="K63" s="25" t="s">
        <v>19</v>
      </c>
      <c r="L63" s="74"/>
    </row>
    <row r="64" spans="1:12" ht="12.75">
      <c r="A64" s="68">
        <v>1667</v>
      </c>
      <c r="B64" s="25" t="s">
        <v>5</v>
      </c>
      <c r="C64" s="36">
        <v>36.3</v>
      </c>
      <c r="D64" s="27">
        <v>70</v>
      </c>
      <c r="E64" s="36">
        <v>25.41</v>
      </c>
      <c r="F64" s="36">
        <v>579.9</v>
      </c>
      <c r="G64" s="68">
        <v>1667</v>
      </c>
      <c r="I64" s="36"/>
      <c r="J64" s="36"/>
      <c r="K64" s="16"/>
      <c r="L64" s="74"/>
    </row>
    <row r="65" spans="1:12" ht="12.75">
      <c r="A65" s="68">
        <v>1676</v>
      </c>
      <c r="B65" s="25" t="s">
        <v>2</v>
      </c>
      <c r="D65" s="27">
        <v>70</v>
      </c>
      <c r="H65" s="36">
        <f>I65/22.8276</f>
        <v>36.02218367239657</v>
      </c>
      <c r="I65" s="36">
        <v>822.3</v>
      </c>
      <c r="J65" s="68">
        <v>1676</v>
      </c>
      <c r="K65" s="87" t="s">
        <v>16</v>
      </c>
      <c r="L65" s="74"/>
    </row>
    <row r="66" spans="1:12" ht="12.75">
      <c r="A66" s="68">
        <v>1683</v>
      </c>
      <c r="B66" s="25" t="s">
        <v>31</v>
      </c>
      <c r="C66" s="36">
        <v>33</v>
      </c>
      <c r="D66" s="27">
        <v>70</v>
      </c>
      <c r="E66" s="36">
        <v>23.1</v>
      </c>
      <c r="F66" s="36">
        <v>527.3</v>
      </c>
      <c r="G66" s="68">
        <v>1683</v>
      </c>
      <c r="I66" s="36"/>
      <c r="J66" s="36"/>
      <c r="K66" s="16"/>
      <c r="L66" s="74"/>
    </row>
    <row r="67" spans="1:12" ht="12.75">
      <c r="A67" s="68">
        <v>38209</v>
      </c>
      <c r="B67" s="25" t="s">
        <v>31</v>
      </c>
      <c r="C67" s="36">
        <v>4.53</v>
      </c>
      <c r="D67" s="27">
        <v>70</v>
      </c>
      <c r="E67" s="36">
        <v>3.171</v>
      </c>
      <c r="G67" s="68">
        <v>1694</v>
      </c>
      <c r="I67" s="36"/>
      <c r="J67" s="36"/>
      <c r="K67" s="16" t="s">
        <v>32</v>
      </c>
      <c r="L67" s="74"/>
    </row>
    <row r="68" spans="1:12" ht="12.75">
      <c r="A68" s="68">
        <v>38212</v>
      </c>
      <c r="B68" s="25" t="s">
        <v>10</v>
      </c>
      <c r="C68" s="36">
        <v>3.28</v>
      </c>
      <c r="D68" s="27">
        <v>70</v>
      </c>
      <c r="E68" s="36">
        <v>2.296</v>
      </c>
      <c r="G68" s="68">
        <v>1694</v>
      </c>
      <c r="I68" s="36"/>
      <c r="J68" s="36"/>
      <c r="K68" s="16" t="s">
        <v>32</v>
      </c>
      <c r="L68" s="74"/>
    </row>
    <row r="69" spans="1:12" ht="12.75">
      <c r="A69" s="68">
        <v>38218</v>
      </c>
      <c r="B69" s="25" t="s">
        <v>7</v>
      </c>
      <c r="C69" s="36">
        <v>12</v>
      </c>
      <c r="D69" s="27">
        <v>70</v>
      </c>
      <c r="E69" s="36">
        <v>8.4</v>
      </c>
      <c r="G69" s="68">
        <v>1694</v>
      </c>
      <c r="I69" s="36"/>
      <c r="J69" s="36"/>
      <c r="K69" s="16" t="s">
        <v>32</v>
      </c>
      <c r="L69" s="74"/>
    </row>
    <row r="70" spans="1:12" ht="12.75">
      <c r="A70" s="68">
        <v>38218</v>
      </c>
      <c r="B70" s="25" t="s">
        <v>12</v>
      </c>
      <c r="C70" s="36">
        <v>4.96</v>
      </c>
      <c r="D70" s="27">
        <v>70</v>
      </c>
      <c r="E70" s="36">
        <v>3.472</v>
      </c>
      <c r="F70" s="25">
        <v>395.9</v>
      </c>
      <c r="G70" s="68">
        <v>1694</v>
      </c>
      <c r="K70" s="16" t="s">
        <v>32</v>
      </c>
      <c r="L70" s="74"/>
    </row>
    <row r="71" spans="1:12" ht="12.75">
      <c r="A71" s="68">
        <v>38222</v>
      </c>
      <c r="B71" s="25" t="s">
        <v>5</v>
      </c>
      <c r="D71" s="27">
        <v>70</v>
      </c>
      <c r="G71" s="68"/>
      <c r="I71" s="36"/>
      <c r="J71" s="36"/>
      <c r="K71" s="16" t="s">
        <v>33</v>
      </c>
      <c r="L71" s="74"/>
    </row>
    <row r="72" spans="1:12" ht="12.75">
      <c r="A72" s="68">
        <v>38222</v>
      </c>
      <c r="B72" s="25" t="s">
        <v>5</v>
      </c>
      <c r="C72" s="36">
        <v>104.3</v>
      </c>
      <c r="D72" s="27">
        <v>70</v>
      </c>
      <c r="E72" s="36">
        <v>73.01</v>
      </c>
      <c r="F72" s="36">
        <v>1667.2</v>
      </c>
      <c r="G72" s="68">
        <v>1698</v>
      </c>
      <c r="I72" s="36"/>
      <c r="J72" s="36"/>
      <c r="K72" s="16"/>
      <c r="L72" s="74"/>
    </row>
    <row r="73" spans="1:12" ht="12.75">
      <c r="A73" s="68">
        <v>38223</v>
      </c>
      <c r="B73" s="25" t="s">
        <v>12</v>
      </c>
      <c r="C73" s="36">
        <v>1.5</v>
      </c>
      <c r="D73" s="27">
        <v>70</v>
      </c>
      <c r="G73" s="68"/>
      <c r="I73" s="36"/>
      <c r="J73" s="36"/>
      <c r="K73" s="16" t="s">
        <v>19</v>
      </c>
      <c r="L73" s="74"/>
    </row>
    <row r="74" spans="1:12" ht="12.75">
      <c r="A74" s="68">
        <v>38225</v>
      </c>
      <c r="B74" s="25" t="s">
        <v>34</v>
      </c>
      <c r="D74" s="27">
        <v>70</v>
      </c>
      <c r="H74" s="36">
        <f>I74/22.8276</f>
        <v>57.2596330757504</v>
      </c>
      <c r="I74" s="36">
        <v>1307.1</v>
      </c>
      <c r="J74" s="68">
        <v>1700</v>
      </c>
      <c r="K74" s="87" t="s">
        <v>16</v>
      </c>
      <c r="L74" s="74"/>
    </row>
    <row r="75" spans="1:12" ht="12.75">
      <c r="A75" s="68">
        <v>38226</v>
      </c>
      <c r="B75" s="25" t="s">
        <v>34</v>
      </c>
      <c r="D75" s="27">
        <v>70</v>
      </c>
      <c r="H75" s="36">
        <f>I75/22.8276</f>
        <v>57.2596330757504</v>
      </c>
      <c r="I75" s="36">
        <v>1307.1</v>
      </c>
      <c r="J75" s="68">
        <v>1701</v>
      </c>
      <c r="K75" s="87" t="s">
        <v>16</v>
      </c>
      <c r="L75" s="74"/>
    </row>
    <row r="76" spans="1:12" ht="12.75">
      <c r="A76" s="68">
        <v>38235</v>
      </c>
      <c r="B76" s="25" t="s">
        <v>7</v>
      </c>
      <c r="C76" s="99">
        <v>14.4</v>
      </c>
      <c r="D76" s="27">
        <v>70</v>
      </c>
      <c r="E76" s="36">
        <v>11.1</v>
      </c>
      <c r="F76" s="36">
        <v>254.1</v>
      </c>
      <c r="G76" s="68">
        <v>1711</v>
      </c>
      <c r="I76" s="36"/>
      <c r="J76" s="36"/>
      <c r="K76" s="16" t="s">
        <v>115</v>
      </c>
      <c r="L76" s="74"/>
    </row>
    <row r="77" spans="1:12" ht="12.75">
      <c r="A77" s="68">
        <v>38245</v>
      </c>
      <c r="B77" s="25" t="s">
        <v>12</v>
      </c>
      <c r="C77" s="36">
        <v>3.13</v>
      </c>
      <c r="D77" s="27">
        <v>70</v>
      </c>
      <c r="E77" s="36">
        <v>2.191</v>
      </c>
      <c r="F77" s="36">
        <v>50</v>
      </c>
      <c r="G77" s="68">
        <v>1720</v>
      </c>
      <c r="I77" s="36"/>
      <c r="J77" s="36"/>
      <c r="K77" s="16"/>
      <c r="L77" s="74"/>
    </row>
    <row r="78" spans="1:12" ht="12.75">
      <c r="A78" s="68">
        <v>38245</v>
      </c>
      <c r="B78" s="25" t="s">
        <v>12</v>
      </c>
      <c r="D78" s="27">
        <v>70</v>
      </c>
      <c r="H78" s="36">
        <f>I78/22.8276</f>
        <v>13.321593159158212</v>
      </c>
      <c r="I78" s="36">
        <v>304.1</v>
      </c>
      <c r="J78" s="68">
        <v>1720</v>
      </c>
      <c r="K78" s="87" t="s">
        <v>16</v>
      </c>
      <c r="L78" s="74"/>
    </row>
    <row r="79" spans="1:12" ht="12.75">
      <c r="A79" s="94" t="s">
        <v>112</v>
      </c>
      <c r="B79" s="25" t="s">
        <v>5</v>
      </c>
      <c r="C79" s="36">
        <v>3</v>
      </c>
      <c r="D79" s="27">
        <v>70</v>
      </c>
      <c r="G79" s="94">
        <v>1734</v>
      </c>
      <c r="I79" s="36"/>
      <c r="J79" s="36"/>
      <c r="K79" s="87" t="s">
        <v>19</v>
      </c>
      <c r="L79" s="74"/>
    </row>
    <row r="80" spans="1:12" ht="12.75">
      <c r="A80" s="94" t="s">
        <v>111</v>
      </c>
      <c r="B80" s="25" t="s">
        <v>7</v>
      </c>
      <c r="C80" s="36">
        <v>7.8</v>
      </c>
      <c r="D80" s="27">
        <v>70</v>
      </c>
      <c r="G80" s="94">
        <v>1734</v>
      </c>
      <c r="I80" s="36"/>
      <c r="J80" s="36"/>
      <c r="K80" s="87" t="s">
        <v>19</v>
      </c>
      <c r="L80" s="74"/>
    </row>
    <row r="81" spans="1:11" ht="12.75">
      <c r="A81" s="94" t="s">
        <v>110</v>
      </c>
      <c r="B81" s="25" t="s">
        <v>27</v>
      </c>
      <c r="C81" s="36">
        <v>10.8</v>
      </c>
      <c r="D81" s="27">
        <v>70</v>
      </c>
      <c r="E81" s="36">
        <v>7.56</v>
      </c>
      <c r="F81" s="36">
        <v>172.6</v>
      </c>
      <c r="G81" s="68">
        <v>1734</v>
      </c>
      <c r="I81" s="36"/>
      <c r="J81" s="36"/>
      <c r="K81" s="16" t="s">
        <v>35</v>
      </c>
    </row>
    <row r="82" spans="1:12" ht="12.75">
      <c r="A82" s="68">
        <v>38267</v>
      </c>
      <c r="B82" s="25" t="s">
        <v>12</v>
      </c>
      <c r="C82" s="36">
        <v>0.5</v>
      </c>
      <c r="D82" s="27">
        <v>70</v>
      </c>
      <c r="G82" s="68"/>
      <c r="I82" s="36"/>
      <c r="J82" s="36"/>
      <c r="K82" s="16" t="s">
        <v>19</v>
      </c>
      <c r="L82" s="74"/>
    </row>
    <row r="83" spans="1:12" ht="12.75">
      <c r="A83" s="68">
        <v>38271</v>
      </c>
      <c r="B83" s="25" t="s">
        <v>12</v>
      </c>
      <c r="C83" s="36">
        <v>4</v>
      </c>
      <c r="D83" s="27">
        <v>70</v>
      </c>
      <c r="G83" s="68"/>
      <c r="I83" s="36"/>
      <c r="J83" s="36"/>
      <c r="K83" s="16" t="s">
        <v>19</v>
      </c>
      <c r="L83" s="74"/>
    </row>
    <row r="84" spans="1:12" ht="12.75">
      <c r="A84" s="68">
        <v>38272</v>
      </c>
      <c r="B84" s="25" t="s">
        <v>12</v>
      </c>
      <c r="C84" s="36">
        <v>15</v>
      </c>
      <c r="D84" s="27">
        <v>70</v>
      </c>
      <c r="E84" s="36">
        <f>C84*0.7</f>
        <v>10.5</v>
      </c>
      <c r="H84" s="36">
        <f>I84/22.8276</f>
        <v>7.561022621738597</v>
      </c>
      <c r="I84" s="36">
        <v>172.6</v>
      </c>
      <c r="J84" s="68">
        <v>1747</v>
      </c>
      <c r="K84" s="87" t="s">
        <v>36</v>
      </c>
      <c r="L84" s="74"/>
    </row>
    <row r="85" spans="1:12" ht="12.75">
      <c r="A85" s="68">
        <v>38286</v>
      </c>
      <c r="B85" s="25" t="s">
        <v>37</v>
      </c>
      <c r="C85" s="36">
        <v>19.5</v>
      </c>
      <c r="D85" s="27">
        <v>70</v>
      </c>
      <c r="E85" s="36">
        <v>13.65</v>
      </c>
      <c r="F85" s="36">
        <v>311.6</v>
      </c>
      <c r="G85" s="68">
        <v>1761</v>
      </c>
      <c r="I85" s="36"/>
      <c r="J85" s="36"/>
      <c r="K85" s="16" t="s">
        <v>38</v>
      </c>
      <c r="L85" s="74"/>
    </row>
    <row r="86" spans="1:12" ht="12.75">
      <c r="A86" s="68">
        <v>38286</v>
      </c>
      <c r="B86" s="25" t="s">
        <v>37</v>
      </c>
      <c r="D86" s="27">
        <v>70</v>
      </c>
      <c r="H86" s="36">
        <f>I86/22.8276</f>
        <v>10.500446827524575</v>
      </c>
      <c r="I86" s="36">
        <v>239.7</v>
      </c>
      <c r="J86" s="68">
        <v>1761</v>
      </c>
      <c r="K86" s="87" t="s">
        <v>16</v>
      </c>
      <c r="L86" s="74"/>
    </row>
    <row r="87" spans="1:12" ht="12.75">
      <c r="A87" s="68">
        <v>38288</v>
      </c>
      <c r="B87" s="25" t="s">
        <v>23</v>
      </c>
      <c r="C87" s="36">
        <v>4.4</v>
      </c>
      <c r="D87" s="27">
        <v>70</v>
      </c>
      <c r="E87" s="36">
        <v>3.08</v>
      </c>
      <c r="F87" s="36">
        <v>70.3</v>
      </c>
      <c r="G87" s="68">
        <v>1763</v>
      </c>
      <c r="I87" s="36"/>
      <c r="J87" s="36"/>
      <c r="K87" s="16" t="s">
        <v>39</v>
      </c>
      <c r="L87" s="74"/>
    </row>
    <row r="88" spans="1:12" ht="12.75">
      <c r="A88" s="68">
        <v>38288</v>
      </c>
      <c r="B88" s="25" t="s">
        <v>23</v>
      </c>
      <c r="D88" s="27">
        <v>70</v>
      </c>
      <c r="H88" s="36">
        <f>I88/22.8276</f>
        <v>6.22930137202334</v>
      </c>
      <c r="I88" s="36">
        <v>142.2</v>
      </c>
      <c r="J88" s="68">
        <v>38288</v>
      </c>
      <c r="K88" s="87" t="s">
        <v>40</v>
      </c>
      <c r="L88" s="74"/>
    </row>
    <row r="89" spans="1:12" ht="12.75">
      <c r="A89" s="68">
        <v>38292</v>
      </c>
      <c r="B89" s="25" t="s">
        <v>12</v>
      </c>
      <c r="C89" s="36">
        <v>8</v>
      </c>
      <c r="D89" s="27">
        <v>70</v>
      </c>
      <c r="E89" s="36">
        <v>5.6</v>
      </c>
      <c r="F89" s="36">
        <v>127.8</v>
      </c>
      <c r="G89" s="68">
        <v>1769</v>
      </c>
      <c r="H89" s="36">
        <f>I89/22.8276</f>
        <v>5.598486043210849</v>
      </c>
      <c r="I89" s="36">
        <v>127.8</v>
      </c>
      <c r="J89" s="36"/>
      <c r="K89" s="16" t="s">
        <v>41</v>
      </c>
      <c r="L89" s="74"/>
    </row>
    <row r="90" spans="1:12" ht="13.5" thickBot="1">
      <c r="A90" s="89">
        <v>38293</v>
      </c>
      <c r="B90" s="90"/>
      <c r="C90" s="40"/>
      <c r="D90" s="100"/>
      <c r="E90" s="40"/>
      <c r="F90" s="40"/>
      <c r="G90" s="89"/>
      <c r="H90" s="40"/>
      <c r="I90" s="40"/>
      <c r="J90" s="40"/>
      <c r="K90" s="101" t="s">
        <v>42</v>
      </c>
      <c r="L90" s="16"/>
    </row>
    <row r="91" spans="1:12" ht="12.75">
      <c r="A91" s="109">
        <v>38301</v>
      </c>
      <c r="B91" s="109"/>
      <c r="C91">
        <v>21.5</v>
      </c>
      <c r="D91" s="109"/>
      <c r="E91">
        <v>21.5</v>
      </c>
      <c r="F91" s="121"/>
      <c r="G91" s="2"/>
      <c r="H91">
        <v>21.5</v>
      </c>
      <c r="I91" s="2"/>
      <c r="J91" s="2"/>
      <c r="K91" t="s">
        <v>56</v>
      </c>
      <c r="L91" s="2"/>
    </row>
    <row r="92" spans="1:12" ht="12.75">
      <c r="A92" s="109">
        <v>38302</v>
      </c>
      <c r="B92" s="109"/>
      <c r="C92">
        <v>0.5</v>
      </c>
      <c r="D92" s="109"/>
      <c r="E92">
        <v>0.5</v>
      </c>
      <c r="F92" s="121"/>
      <c r="G92" s="2"/>
      <c r="H92">
        <v>0.5</v>
      </c>
      <c r="I92" s="2"/>
      <c r="J92" s="2"/>
      <c r="K92" t="s">
        <v>56</v>
      </c>
      <c r="L92" s="2"/>
    </row>
    <row r="93" spans="1:12" ht="12.75">
      <c r="A93" s="109">
        <v>38306</v>
      </c>
      <c r="B93" s="109"/>
      <c r="C93">
        <v>2</v>
      </c>
      <c r="D93" s="109"/>
      <c r="E93">
        <v>2</v>
      </c>
      <c r="F93" s="121"/>
      <c r="G93" s="2"/>
      <c r="H93">
        <v>2</v>
      </c>
      <c r="I93" s="2"/>
      <c r="J93" s="2"/>
      <c r="K93" t="s">
        <v>56</v>
      </c>
      <c r="L93" s="2"/>
    </row>
    <row r="94" spans="1:12" ht="12.75">
      <c r="A94" s="109">
        <v>38308</v>
      </c>
      <c r="B94" s="109"/>
      <c r="C94">
        <v>1.2</v>
      </c>
      <c r="D94" s="109"/>
      <c r="E94">
        <v>1.2</v>
      </c>
      <c r="F94" s="121"/>
      <c r="G94" s="2"/>
      <c r="H94">
        <v>1.2</v>
      </c>
      <c r="I94" s="2"/>
      <c r="J94" s="2"/>
      <c r="K94" t="s">
        <v>56</v>
      </c>
      <c r="L94" s="2"/>
    </row>
    <row r="95" spans="1:12" ht="12.75">
      <c r="A95" s="109">
        <v>38309</v>
      </c>
      <c r="B95" s="109"/>
      <c r="C95">
        <v>4</v>
      </c>
      <c r="D95" s="109"/>
      <c r="E95">
        <v>4</v>
      </c>
      <c r="F95" s="121"/>
      <c r="G95" s="2"/>
      <c r="H95">
        <v>4</v>
      </c>
      <c r="I95" s="2"/>
      <c r="J95" s="2"/>
      <c r="K95" t="s">
        <v>56</v>
      </c>
      <c r="L95" s="2"/>
    </row>
    <row r="96" spans="1:12" ht="12.75">
      <c r="A96" s="109">
        <v>38314</v>
      </c>
      <c r="B96" s="109"/>
      <c r="C96">
        <v>1</v>
      </c>
      <c r="D96" s="109"/>
      <c r="E96">
        <v>1</v>
      </c>
      <c r="F96" s="121"/>
      <c r="G96" s="2"/>
      <c r="H96">
        <v>1</v>
      </c>
      <c r="I96" s="2"/>
      <c r="J96" s="2"/>
      <c r="K96" t="s">
        <v>56</v>
      </c>
      <c r="L96" s="2"/>
    </row>
    <row r="97" spans="1:12" ht="12.75">
      <c r="A97" s="109">
        <v>38315</v>
      </c>
      <c r="B97" s="109"/>
      <c r="C97">
        <v>1.8</v>
      </c>
      <c r="D97" s="109"/>
      <c r="E97">
        <v>1.8</v>
      </c>
      <c r="F97" s="121"/>
      <c r="G97" s="2"/>
      <c r="H97">
        <v>1.8</v>
      </c>
      <c r="I97" s="2"/>
      <c r="J97" s="2"/>
      <c r="K97" t="s">
        <v>56</v>
      </c>
      <c r="L97" s="2"/>
    </row>
    <row r="98" spans="1:12" ht="12.75">
      <c r="A98" s="109">
        <v>38317</v>
      </c>
      <c r="B98" s="109"/>
      <c r="C98">
        <v>1.8</v>
      </c>
      <c r="D98" s="109"/>
      <c r="E98">
        <v>1.8</v>
      </c>
      <c r="F98" s="121"/>
      <c r="G98" s="2"/>
      <c r="H98">
        <v>1.8</v>
      </c>
      <c r="I98" s="2"/>
      <c r="J98" s="2"/>
      <c r="K98" t="s">
        <v>56</v>
      </c>
      <c r="L98" s="2"/>
    </row>
    <row r="99" spans="1:12" ht="12.75">
      <c r="A99" s="109">
        <v>38320</v>
      </c>
      <c r="B99" s="109"/>
      <c r="C99">
        <v>6</v>
      </c>
      <c r="D99" s="109"/>
      <c r="E99">
        <v>6</v>
      </c>
      <c r="F99" s="121"/>
      <c r="G99" s="2"/>
      <c r="H99">
        <v>6</v>
      </c>
      <c r="I99" s="2"/>
      <c r="J99" s="2"/>
      <c r="K99" t="s">
        <v>56</v>
      </c>
      <c r="L99" s="2"/>
    </row>
    <row r="100" spans="1:12" ht="12.75">
      <c r="A100" s="109">
        <v>38321</v>
      </c>
      <c r="B100" s="109"/>
      <c r="C100">
        <v>0.8</v>
      </c>
      <c r="D100" s="109"/>
      <c r="E100">
        <v>0.8</v>
      </c>
      <c r="F100" s="121"/>
      <c r="G100" s="2"/>
      <c r="H100">
        <v>0.8</v>
      </c>
      <c r="I100" s="2"/>
      <c r="J100" s="2"/>
      <c r="K100" t="s">
        <v>56</v>
      </c>
      <c r="L100" s="2"/>
    </row>
    <row r="101" spans="1:12" ht="12.75">
      <c r="A101" s="109">
        <v>38326</v>
      </c>
      <c r="B101" s="109"/>
      <c r="C101">
        <v>7.2</v>
      </c>
      <c r="D101" s="109"/>
      <c r="E101">
        <v>7.2</v>
      </c>
      <c r="F101" s="121"/>
      <c r="G101" s="2"/>
      <c r="H101">
        <v>7.2</v>
      </c>
      <c r="I101" s="2"/>
      <c r="J101" s="2"/>
      <c r="K101" t="s">
        <v>56</v>
      </c>
      <c r="L101" s="2"/>
    </row>
    <row r="102" spans="1:12" ht="12.75">
      <c r="A102" s="109">
        <v>38328</v>
      </c>
      <c r="B102" s="109"/>
      <c r="C102">
        <v>0.2</v>
      </c>
      <c r="D102" s="109"/>
      <c r="E102">
        <v>0.2</v>
      </c>
      <c r="F102" s="121"/>
      <c r="G102" s="2"/>
      <c r="H102">
        <v>0.2</v>
      </c>
      <c r="I102" s="2"/>
      <c r="J102" s="2"/>
      <c r="K102" t="s">
        <v>56</v>
      </c>
      <c r="L102" s="2"/>
    </row>
    <row r="103" spans="1:11" s="22" customFormat="1" ht="12.75">
      <c r="A103" s="78" t="s">
        <v>43</v>
      </c>
      <c r="B103" s="78"/>
      <c r="C103" s="78">
        <f>SUM(C22:C90)</f>
        <v>739.5399999999998</v>
      </c>
      <c r="D103" s="78"/>
      <c r="E103" s="78">
        <f>SUM(E22:E89)</f>
        <v>536.254</v>
      </c>
      <c r="F103" s="78">
        <f>SUM(F22:F89)</f>
        <v>11966.353611999999</v>
      </c>
      <c r="G103" s="78"/>
      <c r="H103" s="78">
        <f>SUM(H22:H89)</f>
        <v>514.3422874064728</v>
      </c>
      <c r="I103" s="78">
        <f>SUM(I22:I89)</f>
        <v>11948.900000000001</v>
      </c>
      <c r="J103" s="42"/>
      <c r="K103" s="78"/>
    </row>
    <row r="104" spans="1:13" ht="12.75">
      <c r="A104" s="92"/>
      <c r="B104" s="79"/>
      <c r="C104" s="78"/>
      <c r="D104" s="79"/>
      <c r="E104" s="79"/>
      <c r="F104" s="79"/>
      <c r="G104" s="78"/>
      <c r="H104" s="78"/>
      <c r="I104" s="78"/>
      <c r="J104" s="102"/>
      <c r="K104" s="43"/>
      <c r="L104" s="102"/>
      <c r="M104" s="76"/>
    </row>
    <row r="105" ht="12.75">
      <c r="A105" s="25" t="s">
        <v>116</v>
      </c>
    </row>
    <row r="106" ht="12.75"/>
    <row r="107" spans="1:8" ht="12.75">
      <c r="A107" s="41" t="s">
        <v>159</v>
      </c>
      <c r="C107" s="36">
        <f>SUM(C29:C81)</f>
        <v>664.1999999999998</v>
      </c>
      <c r="E107" s="36">
        <f>SUM(E29:E81)</f>
        <v>479.484</v>
      </c>
      <c r="H107" s="36">
        <f>SUM(H29:H81)</f>
        <v>484.4530305419755</v>
      </c>
    </row>
    <row r="108" spans="1:8" ht="12.75">
      <c r="A108" s="41" t="s">
        <v>160</v>
      </c>
      <c r="C108" s="36">
        <f>SUM(C3:C102)</f>
        <v>960.8399999999998</v>
      </c>
      <c r="E108" s="36">
        <f>SUM(E3:E102)</f>
        <v>757.5540000000001</v>
      </c>
      <c r="H108" s="36">
        <f>SUM(H3:H102)</f>
        <v>735.6422874064727</v>
      </c>
    </row>
  </sheetData>
  <sheetProtection/>
  <printOptions gridLines="1" horizontalCentered="1"/>
  <pageMargins left="0.25" right="0.25" top="0.5" bottom="0.5" header="0.25" footer="0.25"/>
  <pageSetup fitToHeight="1" fitToWidth="1" horizontalDpi="600" verticalDpi="600" orientation="portrait" scale="60" r:id="rId3"/>
  <headerFooter alignWithMargins="0">
    <oddHeader>&amp;C&amp;F&amp;RPage &amp;P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1"/>
  <sheetViews>
    <sheetView zoomScale="85" zoomScaleNormal="85" zoomScalePageLayoutView="0" workbookViewId="0" topLeftCell="A1">
      <pane ySplit="2" topLeftCell="A75" activePane="bottomLeft" state="frozen"/>
      <selection pane="topLeft" activeCell="A1" sqref="A1"/>
      <selection pane="bottomLeft" activeCell="F101" sqref="F101"/>
    </sheetView>
  </sheetViews>
  <sheetFormatPr defaultColWidth="9.140625" defaultRowHeight="12.75"/>
  <cols>
    <col min="1" max="1" width="9.140625" style="16" customWidth="1"/>
    <col min="2" max="2" width="7.8515625" style="67" customWidth="1"/>
    <col min="3" max="3" width="11.140625" style="22" customWidth="1"/>
    <col min="4" max="4" width="7.28125" style="26" customWidth="1"/>
    <col min="5" max="5" width="13.28125" style="16" customWidth="1"/>
    <col min="6" max="6" width="11.7109375" style="15" customWidth="1"/>
    <col min="7" max="8" width="11.00390625" style="22" customWidth="1"/>
    <col min="9" max="9" width="12.28125" style="22" customWidth="1"/>
    <col min="10" max="10" width="11.00390625" style="22" customWidth="1"/>
    <col min="11" max="11" width="48.00390625" style="16" customWidth="1"/>
    <col min="12" max="16384" width="9.140625" style="16" customWidth="1"/>
  </cols>
  <sheetData>
    <row r="1" spans="1:12" ht="12.75">
      <c r="A1" s="45" t="s">
        <v>44</v>
      </c>
      <c r="B1" s="46" t="s">
        <v>99</v>
      </c>
      <c r="C1" s="47" t="s">
        <v>50</v>
      </c>
      <c r="D1" s="51" t="s">
        <v>102</v>
      </c>
      <c r="E1" s="47" t="s">
        <v>51</v>
      </c>
      <c r="F1" s="50" t="s">
        <v>77</v>
      </c>
      <c r="G1" s="83" t="s">
        <v>103</v>
      </c>
      <c r="H1" s="47" t="s">
        <v>51</v>
      </c>
      <c r="I1" s="47" t="s">
        <v>52</v>
      </c>
      <c r="J1" s="47" t="s">
        <v>104</v>
      </c>
      <c r="K1" s="46" t="s">
        <v>53</v>
      </c>
      <c r="L1" s="25"/>
    </row>
    <row r="2" spans="1:12" ht="13.5" thickBot="1">
      <c r="A2" s="52"/>
      <c r="B2" s="53" t="s">
        <v>100</v>
      </c>
      <c r="C2" s="54" t="s">
        <v>54</v>
      </c>
      <c r="D2" s="55" t="s">
        <v>78</v>
      </c>
      <c r="E2" s="54" t="s">
        <v>101</v>
      </c>
      <c r="F2" s="54" t="s">
        <v>55</v>
      </c>
      <c r="G2" s="52" t="s">
        <v>78</v>
      </c>
      <c r="H2" s="54" t="s">
        <v>52</v>
      </c>
      <c r="I2" s="54" t="s">
        <v>55</v>
      </c>
      <c r="J2" s="54" t="s">
        <v>78</v>
      </c>
      <c r="K2" s="53"/>
      <c r="L2" s="25"/>
    </row>
    <row r="3" spans="1:11" ht="12.75">
      <c r="A3" s="107">
        <v>38354</v>
      </c>
      <c r="B3" s="107"/>
      <c r="C3">
        <v>3.2</v>
      </c>
      <c r="E3">
        <v>3.2</v>
      </c>
      <c r="H3">
        <v>3.2</v>
      </c>
      <c r="K3" t="s">
        <v>56</v>
      </c>
    </row>
    <row r="4" spans="1:11" ht="12.75">
      <c r="A4" s="107">
        <v>38355</v>
      </c>
      <c r="B4" s="107"/>
      <c r="C4">
        <v>11.4</v>
      </c>
      <c r="E4">
        <v>11.4</v>
      </c>
      <c r="H4">
        <v>11.4</v>
      </c>
      <c r="K4" t="s">
        <v>56</v>
      </c>
    </row>
    <row r="5" spans="1:11" ht="12.75">
      <c r="A5" s="107">
        <v>38356</v>
      </c>
      <c r="B5" s="107"/>
      <c r="C5">
        <v>14</v>
      </c>
      <c r="E5">
        <v>14</v>
      </c>
      <c r="H5">
        <v>14</v>
      </c>
      <c r="K5" t="s">
        <v>56</v>
      </c>
    </row>
    <row r="6" spans="1:11" ht="12.75">
      <c r="A6" s="107">
        <v>38357</v>
      </c>
      <c r="B6" s="107"/>
      <c r="C6">
        <v>4</v>
      </c>
      <c r="E6">
        <v>4</v>
      </c>
      <c r="H6">
        <v>4</v>
      </c>
      <c r="K6" t="s">
        <v>56</v>
      </c>
    </row>
    <row r="7" spans="1:11" ht="12.75">
      <c r="A7" s="107">
        <v>38364</v>
      </c>
      <c r="B7" s="107"/>
      <c r="C7">
        <v>0.5</v>
      </c>
      <c r="E7">
        <v>0.5</v>
      </c>
      <c r="H7">
        <v>0.5</v>
      </c>
      <c r="K7" t="s">
        <v>56</v>
      </c>
    </row>
    <row r="8" spans="1:11" ht="12.75">
      <c r="A8" s="107">
        <v>38380</v>
      </c>
      <c r="B8" s="107"/>
      <c r="C8">
        <v>3</v>
      </c>
      <c r="E8">
        <v>3</v>
      </c>
      <c r="H8">
        <v>3</v>
      </c>
      <c r="K8" t="s">
        <v>56</v>
      </c>
    </row>
    <row r="9" spans="1:11" ht="12.75">
      <c r="A9" s="107">
        <v>38383</v>
      </c>
      <c r="B9" s="107"/>
      <c r="C9">
        <v>0.2</v>
      </c>
      <c r="E9">
        <v>0.2</v>
      </c>
      <c r="H9">
        <v>0.2</v>
      </c>
      <c r="K9" t="s">
        <v>56</v>
      </c>
    </row>
    <row r="10" spans="1:11" ht="12.75">
      <c r="A10" s="107">
        <v>38389</v>
      </c>
      <c r="B10" s="107"/>
      <c r="C10">
        <v>42.2</v>
      </c>
      <c r="E10">
        <v>42.2</v>
      </c>
      <c r="H10">
        <v>42.2</v>
      </c>
      <c r="K10" t="s">
        <v>56</v>
      </c>
    </row>
    <row r="11" spans="1:11" ht="12.75">
      <c r="A11" s="107">
        <v>38390</v>
      </c>
      <c r="B11" s="107"/>
      <c r="C11">
        <v>2.8</v>
      </c>
      <c r="E11">
        <v>2.8</v>
      </c>
      <c r="H11">
        <v>2.8</v>
      </c>
      <c r="K11" t="s">
        <v>56</v>
      </c>
    </row>
    <row r="12" spans="1:11" ht="12.75">
      <c r="A12" s="107">
        <v>38391</v>
      </c>
      <c r="B12" s="107"/>
      <c r="C12">
        <v>6.1</v>
      </c>
      <c r="E12">
        <v>6.1</v>
      </c>
      <c r="H12">
        <v>6.1</v>
      </c>
      <c r="K12" t="s">
        <v>56</v>
      </c>
    </row>
    <row r="13" spans="1:11" ht="12.75">
      <c r="A13" s="107">
        <v>38392</v>
      </c>
      <c r="B13" s="107"/>
      <c r="C13">
        <v>1</v>
      </c>
      <c r="E13">
        <v>1</v>
      </c>
      <c r="H13">
        <v>1</v>
      </c>
      <c r="K13" t="s">
        <v>56</v>
      </c>
    </row>
    <row r="14" spans="1:11" ht="12.75">
      <c r="A14" s="107">
        <v>38395</v>
      </c>
      <c r="B14" s="107"/>
      <c r="C14">
        <v>18.3</v>
      </c>
      <c r="E14">
        <v>18.3</v>
      </c>
      <c r="H14">
        <v>18.3</v>
      </c>
      <c r="K14" t="s">
        <v>56</v>
      </c>
    </row>
    <row r="15" spans="1:11" ht="12.75">
      <c r="A15" s="107">
        <v>38396</v>
      </c>
      <c r="B15" s="107"/>
      <c r="C15">
        <v>6.8</v>
      </c>
      <c r="E15">
        <v>6.8</v>
      </c>
      <c r="H15">
        <v>6.8</v>
      </c>
      <c r="K15" t="s">
        <v>56</v>
      </c>
    </row>
    <row r="16" spans="1:11" ht="12.75">
      <c r="A16" s="107">
        <v>38402</v>
      </c>
      <c r="B16" s="107"/>
      <c r="C16">
        <v>2</v>
      </c>
      <c r="E16">
        <v>2</v>
      </c>
      <c r="H16">
        <v>2</v>
      </c>
      <c r="K16" t="s">
        <v>56</v>
      </c>
    </row>
    <row r="17" spans="1:11" ht="12.75">
      <c r="A17" s="107">
        <v>38410</v>
      </c>
      <c r="C17" s="110">
        <v>0.6</v>
      </c>
      <c r="D17" s="1"/>
      <c r="E17" s="110">
        <v>0.6</v>
      </c>
      <c r="F17" s="115"/>
      <c r="G17" s="110"/>
      <c r="H17" s="110">
        <v>0.6</v>
      </c>
      <c r="I17" s="110"/>
      <c r="J17" s="110"/>
      <c r="K17" t="s">
        <v>56</v>
      </c>
    </row>
    <row r="18" spans="1:11" ht="12.75">
      <c r="A18" s="107">
        <v>38417</v>
      </c>
      <c r="C18" s="110">
        <v>1</v>
      </c>
      <c r="D18" s="1"/>
      <c r="E18" s="110">
        <v>1</v>
      </c>
      <c r="F18" s="115"/>
      <c r="G18" s="110"/>
      <c r="H18" s="110">
        <v>1</v>
      </c>
      <c r="I18" s="110"/>
      <c r="J18" s="110"/>
      <c r="K18" t="s">
        <v>56</v>
      </c>
    </row>
    <row r="19" spans="1:11" ht="12.75">
      <c r="A19" s="107">
        <v>38420</v>
      </c>
      <c r="C19" s="110">
        <v>0.8</v>
      </c>
      <c r="D19" s="1"/>
      <c r="E19" s="110">
        <v>0.8</v>
      </c>
      <c r="F19" s="115"/>
      <c r="G19" s="110"/>
      <c r="H19" s="110">
        <v>0.8</v>
      </c>
      <c r="I19" s="110"/>
      <c r="J19" s="110"/>
      <c r="K19" t="s">
        <v>56</v>
      </c>
    </row>
    <row r="20" spans="1:11" ht="12.75">
      <c r="A20" s="107">
        <v>38432</v>
      </c>
      <c r="C20" s="110">
        <v>14.8</v>
      </c>
      <c r="D20" s="1"/>
      <c r="E20" s="110">
        <v>14.8</v>
      </c>
      <c r="F20" s="115"/>
      <c r="G20" s="110"/>
      <c r="H20" s="110">
        <v>14.8</v>
      </c>
      <c r="I20" s="110"/>
      <c r="J20" s="110"/>
      <c r="K20" t="s">
        <v>56</v>
      </c>
    </row>
    <row r="21" spans="1:11" ht="12.75">
      <c r="A21" s="107">
        <v>38433</v>
      </c>
      <c r="C21" s="110">
        <v>1</v>
      </c>
      <c r="D21" s="1"/>
      <c r="E21" s="110">
        <v>1</v>
      </c>
      <c r="F21" s="115"/>
      <c r="G21" s="110"/>
      <c r="H21" s="110">
        <v>1</v>
      </c>
      <c r="I21" s="110"/>
      <c r="J21" s="110"/>
      <c r="K21" t="s">
        <v>56</v>
      </c>
    </row>
    <row r="22" spans="1:11" ht="12.75">
      <c r="A22" s="107">
        <v>38435</v>
      </c>
      <c r="C22" s="110">
        <v>5.9</v>
      </c>
      <c r="D22" s="1"/>
      <c r="E22" s="110">
        <v>5.9</v>
      </c>
      <c r="F22" s="115"/>
      <c r="G22" s="110"/>
      <c r="H22" s="110">
        <v>5.9</v>
      </c>
      <c r="I22" s="110"/>
      <c r="J22" s="110"/>
      <c r="K22" t="s">
        <v>56</v>
      </c>
    </row>
    <row r="23" spans="1:11" ht="12.75">
      <c r="A23" s="107">
        <v>38441</v>
      </c>
      <c r="C23" s="110">
        <v>1</v>
      </c>
      <c r="D23" s="1"/>
      <c r="E23" s="110">
        <v>1</v>
      </c>
      <c r="F23" s="115"/>
      <c r="G23" s="110"/>
      <c r="H23" s="110">
        <v>1</v>
      </c>
      <c r="I23" s="110"/>
      <c r="J23" s="110"/>
      <c r="K23" t="s">
        <v>56</v>
      </c>
    </row>
    <row r="24" spans="1:11" ht="12.75">
      <c r="A24" s="116">
        <v>38445</v>
      </c>
      <c r="B24" s="117"/>
      <c r="C24" s="118"/>
      <c r="D24" s="119"/>
      <c r="E24" s="118"/>
      <c r="F24" s="120"/>
      <c r="G24" s="118"/>
      <c r="H24" s="118"/>
      <c r="I24" s="118"/>
      <c r="J24" s="118"/>
      <c r="K24" s="117" t="s">
        <v>57</v>
      </c>
    </row>
    <row r="25" spans="1:11" ht="12.75">
      <c r="A25" s="107">
        <v>38447</v>
      </c>
      <c r="C25" s="110">
        <v>21</v>
      </c>
      <c r="D25" s="1"/>
      <c r="E25" s="110">
        <v>21</v>
      </c>
      <c r="F25" s="115"/>
      <c r="G25" s="110"/>
      <c r="H25" s="110">
        <v>21</v>
      </c>
      <c r="I25" s="110"/>
      <c r="J25" s="110"/>
      <c r="K25" t="s">
        <v>56</v>
      </c>
    </row>
    <row r="26" spans="1:11" ht="12.75">
      <c r="A26" s="109">
        <v>38448</v>
      </c>
      <c r="B26" s="2"/>
      <c r="C26" s="121">
        <v>19.5</v>
      </c>
      <c r="D26" s="122"/>
      <c r="E26" s="121">
        <v>19.5</v>
      </c>
      <c r="F26" s="123"/>
      <c r="G26" s="121"/>
      <c r="H26" s="121">
        <v>19.5</v>
      </c>
      <c r="I26" s="121"/>
      <c r="J26" s="121"/>
      <c r="K26" s="2" t="s">
        <v>56</v>
      </c>
    </row>
    <row r="27" spans="1:11" ht="12.75">
      <c r="A27" s="107">
        <v>38452</v>
      </c>
      <c r="C27" s="110">
        <v>2</v>
      </c>
      <c r="D27" s="1"/>
      <c r="E27" s="110">
        <v>2</v>
      </c>
      <c r="F27" s="115"/>
      <c r="G27" s="110"/>
      <c r="H27" s="110">
        <v>2</v>
      </c>
      <c r="I27" s="110"/>
      <c r="J27" s="110"/>
      <c r="K27" t="s">
        <v>56</v>
      </c>
    </row>
    <row r="28" spans="1:11" ht="12.75">
      <c r="A28" s="125">
        <v>38462</v>
      </c>
      <c r="B28" s="126"/>
      <c r="C28" s="127"/>
      <c r="D28" s="128"/>
      <c r="E28" s="127"/>
      <c r="F28" s="129"/>
      <c r="G28" s="127"/>
      <c r="H28" s="127"/>
      <c r="I28" s="127"/>
      <c r="J28" s="127"/>
      <c r="K28" s="126" t="s">
        <v>58</v>
      </c>
    </row>
    <row r="29" spans="1:11" ht="12.75">
      <c r="A29" s="68">
        <v>38465</v>
      </c>
      <c r="B29" s="25"/>
      <c r="C29" s="36"/>
      <c r="D29" s="27"/>
      <c r="E29" s="36"/>
      <c r="F29" s="99"/>
      <c r="G29" s="36"/>
      <c r="H29" s="36"/>
      <c r="I29" s="36"/>
      <c r="J29" s="36"/>
      <c r="K29" s="25" t="s">
        <v>125</v>
      </c>
    </row>
    <row r="30" spans="1:11" ht="12.75">
      <c r="A30" s="68">
        <v>38467</v>
      </c>
      <c r="B30" s="25" t="s">
        <v>5</v>
      </c>
      <c r="C30" s="36">
        <v>6</v>
      </c>
      <c r="D30" s="27">
        <v>100</v>
      </c>
      <c r="E30" s="36">
        <v>6</v>
      </c>
      <c r="F30" s="99">
        <v>124.6</v>
      </c>
      <c r="G30" s="68">
        <v>38468</v>
      </c>
      <c r="H30" s="36"/>
      <c r="I30" s="36"/>
      <c r="J30" s="36"/>
      <c r="K30" s="25" t="s">
        <v>127</v>
      </c>
    </row>
    <row r="31" spans="1:11" ht="12.75">
      <c r="A31" s="68">
        <v>38469</v>
      </c>
      <c r="B31" s="25"/>
      <c r="C31" s="36"/>
      <c r="D31" s="27"/>
      <c r="E31" s="36"/>
      <c r="F31" s="99"/>
      <c r="G31" s="68"/>
      <c r="H31" s="36"/>
      <c r="I31" s="36"/>
      <c r="J31" s="36"/>
      <c r="K31" s="25" t="s">
        <v>124</v>
      </c>
    </row>
    <row r="32" spans="1:11" ht="12.75">
      <c r="A32" s="68">
        <v>38470</v>
      </c>
      <c r="B32" s="16" t="s">
        <v>5</v>
      </c>
      <c r="C32" s="22">
        <v>1.4</v>
      </c>
      <c r="E32" s="22"/>
      <c r="F32" s="103"/>
      <c r="G32" s="68"/>
      <c r="K32" s="16" t="s">
        <v>19</v>
      </c>
    </row>
    <row r="33" spans="1:11" ht="12.75">
      <c r="A33" s="68">
        <v>38476</v>
      </c>
      <c r="B33" s="16" t="s">
        <v>59</v>
      </c>
      <c r="D33" s="26">
        <v>100</v>
      </c>
      <c r="E33" s="22"/>
      <c r="F33" s="103"/>
      <c r="H33" s="36">
        <f>C27+C30</f>
        <v>8</v>
      </c>
      <c r="I33" s="36">
        <v>170.3</v>
      </c>
      <c r="J33" s="68">
        <v>38476</v>
      </c>
      <c r="K33" s="16" t="s">
        <v>117</v>
      </c>
    </row>
    <row r="34" spans="1:11" ht="12.75">
      <c r="A34" s="68">
        <v>38480</v>
      </c>
      <c r="B34" s="16" t="s">
        <v>2</v>
      </c>
      <c r="C34" s="22">
        <v>2.86</v>
      </c>
      <c r="E34" s="22"/>
      <c r="F34" s="103"/>
      <c r="G34" s="68"/>
      <c r="H34" s="36"/>
      <c r="I34" s="36"/>
      <c r="K34" s="16" t="s">
        <v>19</v>
      </c>
    </row>
    <row r="35" spans="1:11" ht="12.75">
      <c r="A35" s="68">
        <v>38485</v>
      </c>
      <c r="B35" s="25" t="s">
        <v>5</v>
      </c>
      <c r="C35" s="36">
        <v>36</v>
      </c>
      <c r="D35" s="27">
        <v>70</v>
      </c>
      <c r="E35" s="36">
        <v>25.199299167761716</v>
      </c>
      <c r="F35" s="99">
        <v>575.3</v>
      </c>
      <c r="G35" s="68">
        <v>38486</v>
      </c>
      <c r="H35" s="36"/>
      <c r="I35" s="36"/>
      <c r="J35" s="36"/>
      <c r="K35" s="25" t="s">
        <v>126</v>
      </c>
    </row>
    <row r="36" spans="1:9" ht="12.75">
      <c r="A36" s="68">
        <v>38486</v>
      </c>
      <c r="B36" s="16" t="s">
        <v>37</v>
      </c>
      <c r="C36" s="22">
        <v>3.13</v>
      </c>
      <c r="D36" s="26">
        <v>70</v>
      </c>
      <c r="E36" s="36">
        <v>2.1901007446342535</v>
      </c>
      <c r="F36" s="103">
        <v>50</v>
      </c>
      <c r="G36" s="68">
        <v>38486</v>
      </c>
      <c r="H36" s="36"/>
      <c r="I36" s="36"/>
    </row>
    <row r="37" spans="1:11" ht="12.75">
      <c r="A37" s="68">
        <v>38497</v>
      </c>
      <c r="B37" s="16" t="s">
        <v>37</v>
      </c>
      <c r="C37" s="22">
        <v>1</v>
      </c>
      <c r="E37" s="36"/>
      <c r="F37" s="103"/>
      <c r="G37" s="68"/>
      <c r="H37" s="36"/>
      <c r="I37" s="36"/>
      <c r="K37" s="16" t="s">
        <v>19</v>
      </c>
    </row>
    <row r="38" spans="1:11" ht="12.75">
      <c r="A38" s="68">
        <v>38498</v>
      </c>
      <c r="B38" s="16" t="s">
        <v>60</v>
      </c>
      <c r="C38" s="22">
        <v>0.9</v>
      </c>
      <c r="E38" s="36"/>
      <c r="F38" s="103"/>
      <c r="G38" s="68"/>
      <c r="H38" s="36"/>
      <c r="I38" s="36"/>
      <c r="K38" s="16" t="s">
        <v>19</v>
      </c>
    </row>
    <row r="39" spans="1:11" ht="12.75">
      <c r="A39" s="68">
        <v>38503</v>
      </c>
      <c r="B39" s="16" t="s">
        <v>61</v>
      </c>
      <c r="C39" s="22">
        <v>1.73</v>
      </c>
      <c r="E39" s="36"/>
      <c r="F39" s="103"/>
      <c r="G39" s="68"/>
      <c r="H39" s="36"/>
      <c r="I39" s="36"/>
      <c r="K39" s="16" t="s">
        <v>19</v>
      </c>
    </row>
    <row r="40" spans="1:11" ht="12.75">
      <c r="A40" s="68">
        <v>38506</v>
      </c>
      <c r="B40" s="16" t="s">
        <v>62</v>
      </c>
      <c r="C40" s="22">
        <v>79.66</v>
      </c>
      <c r="D40" s="26">
        <v>70</v>
      </c>
      <c r="E40" s="36">
        <v>55.75996495838809</v>
      </c>
      <c r="F40" s="103">
        <v>1273</v>
      </c>
      <c r="G40" s="68">
        <v>38507</v>
      </c>
      <c r="H40" s="36">
        <f>I40/22.83</f>
        <v>42.18134034165572</v>
      </c>
      <c r="I40" s="36">
        <v>963</v>
      </c>
      <c r="J40" s="68">
        <v>38506</v>
      </c>
      <c r="K40" s="16" t="s">
        <v>63</v>
      </c>
    </row>
    <row r="41" spans="1:11" ht="12.75">
      <c r="A41" s="68">
        <v>38507</v>
      </c>
      <c r="B41" s="16" t="s">
        <v>37</v>
      </c>
      <c r="C41" s="22">
        <v>77.2</v>
      </c>
      <c r="D41" s="26">
        <v>70</v>
      </c>
      <c r="E41" s="36">
        <v>54.01226456416995</v>
      </c>
      <c r="F41" s="103">
        <v>1233.1</v>
      </c>
      <c r="G41" s="68">
        <v>38508</v>
      </c>
      <c r="H41" s="36">
        <f>I41/22.83</f>
        <v>27.174770039421816</v>
      </c>
      <c r="I41" s="36">
        <v>620.4</v>
      </c>
      <c r="J41" s="68">
        <v>38507</v>
      </c>
      <c r="K41" s="16" t="s">
        <v>49</v>
      </c>
    </row>
    <row r="42" spans="1:11" ht="12.75">
      <c r="A42" s="68">
        <v>38508</v>
      </c>
      <c r="B42" s="16" t="s">
        <v>62</v>
      </c>
      <c r="C42" s="22">
        <v>0.7</v>
      </c>
      <c r="E42" s="36"/>
      <c r="F42" s="103"/>
      <c r="G42" s="68"/>
      <c r="H42" s="36">
        <f>I42/22.83</f>
        <v>65.05475251861586</v>
      </c>
      <c r="I42" s="36">
        <v>1485.2</v>
      </c>
      <c r="J42" s="68">
        <v>38508</v>
      </c>
      <c r="K42" s="16" t="s">
        <v>118</v>
      </c>
    </row>
    <row r="43" spans="1:11" ht="12.75">
      <c r="A43" s="68">
        <v>38509</v>
      </c>
      <c r="B43" s="16" t="s">
        <v>62</v>
      </c>
      <c r="E43" s="36"/>
      <c r="F43" s="103"/>
      <c r="G43" s="68"/>
      <c r="H43" s="36">
        <f>I43/22.83</f>
        <v>7.284275076653527</v>
      </c>
      <c r="I43" s="36">
        <v>166.3</v>
      </c>
      <c r="J43" s="68">
        <v>38509</v>
      </c>
      <c r="K43" s="16" t="s">
        <v>119</v>
      </c>
    </row>
    <row r="44" spans="1:11" ht="12.75">
      <c r="A44" s="68">
        <v>38513</v>
      </c>
      <c r="B44" s="25" t="s">
        <v>37</v>
      </c>
      <c r="C44" s="36">
        <v>36.8</v>
      </c>
      <c r="D44" s="27"/>
      <c r="E44" s="36">
        <v>25.78186596583443</v>
      </c>
      <c r="F44" s="99">
        <v>588.6</v>
      </c>
      <c r="G44" s="68">
        <v>38513</v>
      </c>
      <c r="H44" s="36"/>
      <c r="I44" s="36"/>
      <c r="J44" s="36"/>
      <c r="K44" s="104"/>
    </row>
    <row r="45" spans="1:11" ht="12.75">
      <c r="A45" s="68">
        <v>38514</v>
      </c>
      <c r="B45" s="25" t="s">
        <v>5</v>
      </c>
      <c r="C45" s="36">
        <v>44.2</v>
      </c>
      <c r="D45" s="27">
        <v>100</v>
      </c>
      <c r="E45" s="36">
        <v>44.196233026719234</v>
      </c>
      <c r="F45" s="99">
        <v>1009</v>
      </c>
      <c r="G45" s="68">
        <v>38514</v>
      </c>
      <c r="H45" s="36"/>
      <c r="I45" s="36"/>
      <c r="J45" s="36"/>
      <c r="K45" s="25" t="s">
        <v>64</v>
      </c>
    </row>
    <row r="46" spans="1:11" ht="12.75">
      <c r="A46" s="68">
        <v>38515</v>
      </c>
      <c r="B46" s="25" t="s">
        <v>5</v>
      </c>
      <c r="C46" s="36">
        <v>10</v>
      </c>
      <c r="D46" s="27">
        <v>100</v>
      </c>
      <c r="E46" s="36">
        <v>10</v>
      </c>
      <c r="F46" s="99">
        <v>228.3</v>
      </c>
      <c r="G46" s="68">
        <v>38515</v>
      </c>
      <c r="H46" s="36"/>
      <c r="I46" s="36"/>
      <c r="J46" s="36"/>
      <c r="K46" s="25" t="s">
        <v>64</v>
      </c>
    </row>
    <row r="47" spans="1:11" ht="12.75">
      <c r="A47" s="68">
        <v>38516</v>
      </c>
      <c r="B47" s="16" t="s">
        <v>10</v>
      </c>
      <c r="C47" s="22">
        <v>5</v>
      </c>
      <c r="D47" s="26">
        <v>100</v>
      </c>
      <c r="E47" s="36">
        <v>4.967148488830487</v>
      </c>
      <c r="F47" s="103">
        <v>113.4</v>
      </c>
      <c r="G47" s="68">
        <v>38516</v>
      </c>
      <c r="H47" s="36"/>
      <c r="I47" s="36"/>
      <c r="J47" s="36"/>
      <c r="K47" s="16" t="s">
        <v>64</v>
      </c>
    </row>
    <row r="48" spans="1:11" ht="12.75">
      <c r="A48" s="68">
        <v>38519</v>
      </c>
      <c r="B48" s="16" t="s">
        <v>10</v>
      </c>
      <c r="C48" s="22">
        <v>1.7</v>
      </c>
      <c r="E48" s="36"/>
      <c r="F48" s="103"/>
      <c r="G48" s="68"/>
      <c r="H48" s="36"/>
      <c r="I48" s="36"/>
      <c r="J48" s="36"/>
      <c r="K48" s="16" t="s">
        <v>19</v>
      </c>
    </row>
    <row r="49" spans="1:11" ht="12.75">
      <c r="A49" s="68">
        <v>38525</v>
      </c>
      <c r="B49" s="16" t="s">
        <v>10</v>
      </c>
      <c r="C49" s="22">
        <v>3.7</v>
      </c>
      <c r="E49" s="239">
        <v>8.046430135786247</v>
      </c>
      <c r="F49" s="240">
        <v>183.7</v>
      </c>
      <c r="G49" s="68"/>
      <c r="H49" s="36"/>
      <c r="I49" s="36"/>
      <c r="J49" s="36"/>
      <c r="K49" s="238" t="s">
        <v>65</v>
      </c>
    </row>
    <row r="50" spans="1:11" ht="12.75">
      <c r="A50" s="68">
        <v>38531</v>
      </c>
      <c r="B50" s="16" t="s">
        <v>66</v>
      </c>
      <c r="C50" s="22">
        <v>4.1</v>
      </c>
      <c r="E50" s="239"/>
      <c r="F50" s="240"/>
      <c r="G50" s="68"/>
      <c r="H50" s="36"/>
      <c r="I50" s="36"/>
      <c r="J50" s="36"/>
      <c r="K50" s="238"/>
    </row>
    <row r="51" spans="1:11" ht="12.75">
      <c r="A51" s="68">
        <v>38533</v>
      </c>
      <c r="B51" s="16" t="s">
        <v>67</v>
      </c>
      <c r="C51" s="22">
        <v>3.7</v>
      </c>
      <c r="D51" s="26">
        <v>70</v>
      </c>
      <c r="E51" s="239"/>
      <c r="F51" s="240"/>
      <c r="G51" s="68">
        <v>38535</v>
      </c>
      <c r="H51" s="36"/>
      <c r="I51" s="36"/>
      <c r="J51" s="36"/>
      <c r="K51" s="238"/>
    </row>
    <row r="52" spans="1:11" ht="12.75">
      <c r="A52" s="67">
        <v>38535</v>
      </c>
      <c r="B52" s="16" t="s">
        <v>5</v>
      </c>
      <c r="C52" s="22">
        <v>2.3</v>
      </c>
      <c r="E52" s="239">
        <v>4.336399474375821</v>
      </c>
      <c r="F52" s="240">
        <v>99</v>
      </c>
      <c r="G52" s="67"/>
      <c r="H52" s="36"/>
      <c r="I52" s="36"/>
      <c r="J52" s="36"/>
      <c r="K52" s="238" t="s">
        <v>68</v>
      </c>
    </row>
    <row r="53" spans="1:11" ht="12.75">
      <c r="A53" s="67">
        <v>38536</v>
      </c>
      <c r="B53" s="16" t="s">
        <v>5</v>
      </c>
      <c r="C53" s="22">
        <v>3.9</v>
      </c>
      <c r="D53" s="26">
        <v>70</v>
      </c>
      <c r="E53" s="239"/>
      <c r="F53" s="240"/>
      <c r="G53" s="67">
        <v>38537</v>
      </c>
      <c r="H53" s="36"/>
      <c r="I53" s="36"/>
      <c r="J53" s="36"/>
      <c r="K53" s="238"/>
    </row>
    <row r="54" spans="1:11" ht="12.75">
      <c r="A54" s="67">
        <v>38551</v>
      </c>
      <c r="B54" s="16" t="s">
        <v>5</v>
      </c>
      <c r="C54" s="22">
        <v>5</v>
      </c>
      <c r="D54" s="26">
        <v>70</v>
      </c>
      <c r="E54" s="36"/>
      <c r="F54" s="103"/>
      <c r="G54" s="67"/>
      <c r="H54" s="36">
        <f>I54/22.83</f>
        <v>51.27025843188787</v>
      </c>
      <c r="I54" s="36">
        <v>1170.5</v>
      </c>
      <c r="J54" s="67">
        <v>38551</v>
      </c>
      <c r="K54" s="16" t="s">
        <v>120</v>
      </c>
    </row>
    <row r="55" spans="1:11" ht="12.75">
      <c r="A55" s="67">
        <v>38552</v>
      </c>
      <c r="B55" s="16" t="s">
        <v>5</v>
      </c>
      <c r="C55" s="22">
        <v>33.5</v>
      </c>
      <c r="D55" s="26">
        <v>70</v>
      </c>
      <c r="E55" s="36">
        <v>26.946999561979855</v>
      </c>
      <c r="F55" s="103">
        <v>615.2</v>
      </c>
      <c r="G55" s="67">
        <v>38552</v>
      </c>
      <c r="H55" s="36">
        <f>I55/22.83</f>
        <v>78.19535698642139</v>
      </c>
      <c r="I55" s="36">
        <v>1785.2</v>
      </c>
      <c r="J55" s="67">
        <v>38552</v>
      </c>
      <c r="K55" s="16" t="s">
        <v>69</v>
      </c>
    </row>
    <row r="56" spans="1:11" ht="12.75">
      <c r="A56" s="67">
        <v>38559</v>
      </c>
      <c r="B56" s="16" t="s">
        <v>70</v>
      </c>
      <c r="C56" s="22">
        <v>23</v>
      </c>
      <c r="E56" s="36">
        <v>16.141042487954447</v>
      </c>
      <c r="F56" s="103">
        <v>368.5</v>
      </c>
      <c r="G56" s="67">
        <v>38560</v>
      </c>
      <c r="H56" s="36"/>
      <c r="I56" s="36"/>
      <c r="K56" s="104"/>
    </row>
    <row r="57" spans="1:11" ht="12.75">
      <c r="A57" s="67">
        <v>38576</v>
      </c>
      <c r="B57" s="16" t="s">
        <v>71</v>
      </c>
      <c r="C57" s="22">
        <v>0.47</v>
      </c>
      <c r="E57" s="240">
        <v>14</v>
      </c>
      <c r="F57" s="240">
        <v>319.3</v>
      </c>
      <c r="G57" s="67"/>
      <c r="H57" s="36"/>
      <c r="I57" s="36"/>
      <c r="K57" s="238" t="s">
        <v>72</v>
      </c>
    </row>
    <row r="58" spans="1:11" ht="12.75">
      <c r="A58" s="67">
        <v>38577</v>
      </c>
      <c r="B58" s="16" t="s">
        <v>10</v>
      </c>
      <c r="C58" s="22">
        <v>16.16</v>
      </c>
      <c r="E58" s="240"/>
      <c r="F58" s="240"/>
      <c r="G58" s="67"/>
      <c r="H58" s="36"/>
      <c r="I58" s="36"/>
      <c r="K58" s="238"/>
    </row>
    <row r="59" spans="1:11" ht="12.75">
      <c r="A59" s="67">
        <v>38578</v>
      </c>
      <c r="B59" s="16" t="s">
        <v>73</v>
      </c>
      <c r="C59" s="22">
        <v>3.35</v>
      </c>
      <c r="D59" s="26">
        <v>70</v>
      </c>
      <c r="E59" s="240"/>
      <c r="F59" s="240"/>
      <c r="G59" s="67">
        <v>38581</v>
      </c>
      <c r="H59" s="36"/>
      <c r="I59" s="36"/>
      <c r="K59" s="238"/>
    </row>
    <row r="60" spans="1:11" ht="12.75">
      <c r="A60" s="67">
        <v>38582</v>
      </c>
      <c r="B60" s="16" t="s">
        <v>73</v>
      </c>
      <c r="C60" s="22">
        <v>2.85</v>
      </c>
      <c r="D60" s="26">
        <v>70</v>
      </c>
      <c r="E60" s="22">
        <v>1.971090670170828</v>
      </c>
      <c r="F60" s="22">
        <v>45</v>
      </c>
      <c r="G60" s="67"/>
      <c r="H60" s="36"/>
      <c r="I60" s="36"/>
      <c r="K60" s="238" t="s">
        <v>74</v>
      </c>
    </row>
    <row r="61" spans="1:11" ht="12.75">
      <c r="A61" s="67">
        <v>38583</v>
      </c>
      <c r="B61" s="16" t="s">
        <v>5</v>
      </c>
      <c r="C61" s="22">
        <v>23.5</v>
      </c>
      <c r="D61" s="26">
        <v>70</v>
      </c>
      <c r="E61" s="22">
        <v>16.44765659220324</v>
      </c>
      <c r="F61" s="22">
        <v>375.5</v>
      </c>
      <c r="G61" s="67">
        <v>38583</v>
      </c>
      <c r="H61" s="36"/>
      <c r="I61" s="36"/>
      <c r="K61" s="238"/>
    </row>
    <row r="62" spans="1:11" ht="12.75">
      <c r="A62" s="67">
        <v>38586</v>
      </c>
      <c r="B62" s="16" t="s">
        <v>5</v>
      </c>
      <c r="D62" s="26">
        <v>70</v>
      </c>
      <c r="E62" s="22"/>
      <c r="F62" s="22"/>
      <c r="H62" s="36">
        <f>I62/22.83</f>
        <v>48.53701270258432</v>
      </c>
      <c r="I62" s="36">
        <v>1108.1</v>
      </c>
      <c r="J62" s="67">
        <v>38586</v>
      </c>
      <c r="K62" s="16" t="s">
        <v>121</v>
      </c>
    </row>
    <row r="63" spans="1:11" ht="12.75">
      <c r="A63" s="67">
        <v>38587</v>
      </c>
      <c r="B63" s="16" t="s">
        <v>5</v>
      </c>
      <c r="C63" s="22">
        <v>20.25</v>
      </c>
      <c r="D63" s="26">
        <v>70</v>
      </c>
      <c r="E63" s="22">
        <v>14.174332019272889</v>
      </c>
      <c r="F63" s="22">
        <v>323.6</v>
      </c>
      <c r="G63" s="67">
        <v>38588</v>
      </c>
      <c r="H63" s="36"/>
      <c r="I63" s="36"/>
      <c r="K63" s="16" t="s">
        <v>75</v>
      </c>
    </row>
    <row r="64" spans="1:9" ht="12.75">
      <c r="A64" s="67">
        <v>38589</v>
      </c>
      <c r="B64" s="16" t="s">
        <v>5</v>
      </c>
      <c r="C64" s="22">
        <v>47.8</v>
      </c>
      <c r="D64" s="26">
        <v>70</v>
      </c>
      <c r="E64" s="22">
        <v>33.45597897503285</v>
      </c>
      <c r="F64" s="22">
        <v>763.8</v>
      </c>
      <c r="G64" s="67">
        <v>38589</v>
      </c>
      <c r="H64" s="36"/>
      <c r="I64" s="36"/>
    </row>
    <row r="65" spans="1:9" ht="12.75">
      <c r="A65" s="67">
        <v>38590</v>
      </c>
      <c r="B65" s="16" t="s">
        <v>5</v>
      </c>
      <c r="C65" s="22">
        <v>15</v>
      </c>
      <c r="D65" s="26">
        <v>70</v>
      </c>
      <c r="E65" s="22">
        <v>10.49934296977661</v>
      </c>
      <c r="F65" s="22">
        <v>239.7</v>
      </c>
      <c r="G65" s="67">
        <v>38590</v>
      </c>
      <c r="H65" s="36"/>
      <c r="I65" s="36"/>
    </row>
    <row r="66" spans="1:11" ht="12.75">
      <c r="A66" s="67">
        <v>38595</v>
      </c>
      <c r="B66" s="16" t="s">
        <v>5</v>
      </c>
      <c r="D66" s="26">
        <v>70</v>
      </c>
      <c r="E66" s="22"/>
      <c r="F66" s="22"/>
      <c r="H66" s="36">
        <f>SUM(E63:E65)</f>
        <v>58.12965396408235</v>
      </c>
      <c r="I66" s="36">
        <f>SUM(F63:F65)</f>
        <v>1327.1000000000001</v>
      </c>
      <c r="J66" s="67">
        <v>38595</v>
      </c>
      <c r="K66" s="16" t="s">
        <v>121</v>
      </c>
    </row>
    <row r="67" spans="1:9" ht="12.75">
      <c r="A67" s="67">
        <v>38597</v>
      </c>
      <c r="B67" s="16" t="s">
        <v>5</v>
      </c>
      <c r="C67" s="22">
        <v>3.9</v>
      </c>
      <c r="D67" s="26">
        <v>70</v>
      </c>
      <c r="E67" s="22">
        <v>2.715724923346474</v>
      </c>
      <c r="F67" s="22">
        <v>62</v>
      </c>
      <c r="G67" s="67">
        <v>38597</v>
      </c>
      <c r="H67" s="36"/>
      <c r="I67" s="36"/>
    </row>
    <row r="68" spans="1:9" ht="12.75">
      <c r="A68" s="67">
        <v>38608</v>
      </c>
      <c r="B68" s="16" t="s">
        <v>5</v>
      </c>
      <c r="C68" s="22">
        <v>1.2</v>
      </c>
      <c r="E68" s="22"/>
      <c r="F68" s="22"/>
      <c r="G68" s="67">
        <v>38608</v>
      </c>
      <c r="H68" s="36"/>
      <c r="I68" s="36"/>
    </row>
    <row r="69" spans="1:9" ht="12.75">
      <c r="A69" s="67">
        <v>38610</v>
      </c>
      <c r="B69" s="16" t="s">
        <v>5</v>
      </c>
      <c r="C69" s="22">
        <v>8.8</v>
      </c>
      <c r="D69" s="26">
        <v>70</v>
      </c>
      <c r="E69" s="22">
        <v>6.15856329391152</v>
      </c>
      <c r="F69" s="22">
        <v>140.6</v>
      </c>
      <c r="G69" s="67">
        <v>38610</v>
      </c>
      <c r="H69" s="36"/>
      <c r="I69" s="36"/>
    </row>
    <row r="70" spans="1:9" ht="12.75">
      <c r="A70" s="67">
        <v>38612</v>
      </c>
      <c r="B70" s="16" t="s">
        <v>73</v>
      </c>
      <c r="C70" s="22">
        <v>3.1</v>
      </c>
      <c r="D70" s="26">
        <v>70</v>
      </c>
      <c r="E70" s="22">
        <v>2.1681997371879107</v>
      </c>
      <c r="F70" s="22">
        <v>49.5</v>
      </c>
      <c r="G70" s="67">
        <v>38613</v>
      </c>
      <c r="H70" s="36"/>
      <c r="I70" s="36"/>
    </row>
    <row r="71" spans="1:11" ht="12.75">
      <c r="A71" s="67">
        <v>38613</v>
      </c>
      <c r="B71" s="16" t="s">
        <v>5</v>
      </c>
      <c r="D71" s="26">
        <v>70</v>
      </c>
      <c r="E71" s="22"/>
      <c r="F71" s="22"/>
      <c r="H71" s="36">
        <v>15.8</v>
      </c>
      <c r="I71" s="36">
        <v>252.1</v>
      </c>
      <c r="J71" s="67">
        <v>38613</v>
      </c>
      <c r="K71" s="16" t="s">
        <v>122</v>
      </c>
    </row>
    <row r="72" spans="1:11" ht="12.75">
      <c r="A72" s="67">
        <v>38618</v>
      </c>
      <c r="B72" s="16" t="s">
        <v>10</v>
      </c>
      <c r="C72" s="22">
        <v>21.5</v>
      </c>
      <c r="E72" s="22"/>
      <c r="F72" s="22"/>
      <c r="G72" s="67"/>
      <c r="H72" s="36"/>
      <c r="I72" s="36"/>
      <c r="K72" s="16" t="s">
        <v>76</v>
      </c>
    </row>
    <row r="73" spans="1:11" ht="12.75">
      <c r="A73" s="67">
        <v>38623</v>
      </c>
      <c r="B73" s="16" t="s">
        <v>5</v>
      </c>
      <c r="C73" s="22">
        <v>3</v>
      </c>
      <c r="E73" s="22"/>
      <c r="F73" s="22"/>
      <c r="G73" s="67"/>
      <c r="H73" s="36"/>
      <c r="I73" s="36"/>
      <c r="K73" s="16" t="s">
        <v>76</v>
      </c>
    </row>
    <row r="74" spans="1:11" ht="12.75">
      <c r="A74" s="67">
        <v>38626</v>
      </c>
      <c r="B74" s="16" t="s">
        <v>5</v>
      </c>
      <c r="C74" s="22">
        <v>6.8</v>
      </c>
      <c r="E74" s="22"/>
      <c r="F74" s="22"/>
      <c r="G74" s="67"/>
      <c r="H74" s="36"/>
      <c r="I74" s="36"/>
      <c r="K74" s="16" t="s">
        <v>76</v>
      </c>
    </row>
    <row r="75" spans="1:11" ht="12.75">
      <c r="A75" s="67">
        <v>38630</v>
      </c>
      <c r="B75" s="16" t="s">
        <v>5</v>
      </c>
      <c r="C75" s="22">
        <v>12.6</v>
      </c>
      <c r="E75" s="22"/>
      <c r="F75" s="22"/>
      <c r="G75" s="67"/>
      <c r="H75" s="36"/>
      <c r="I75" s="36"/>
      <c r="K75" s="16" t="s">
        <v>76</v>
      </c>
    </row>
    <row r="76" spans="1:11" ht="12.75">
      <c r="A76" s="67">
        <v>38631</v>
      </c>
      <c r="B76" s="16" t="s">
        <v>5</v>
      </c>
      <c r="D76" s="26">
        <v>70</v>
      </c>
      <c r="E76" s="22">
        <v>30.722733245729305</v>
      </c>
      <c r="F76" s="22">
        <v>701.4</v>
      </c>
      <c r="H76" s="36">
        <f>I76/22.83</f>
        <v>30.722733245729305</v>
      </c>
      <c r="I76" s="36">
        <v>701.4</v>
      </c>
      <c r="J76" s="67">
        <v>38631</v>
      </c>
      <c r="K76" s="16" t="s">
        <v>123</v>
      </c>
    </row>
    <row r="77" spans="1:11" ht="13.5" thickBot="1">
      <c r="A77" s="89">
        <v>38632</v>
      </c>
      <c r="B77" s="90"/>
      <c r="C77" s="40"/>
      <c r="D77" s="39">
        <v>70</v>
      </c>
      <c r="E77" s="40"/>
      <c r="F77" s="40"/>
      <c r="G77" s="89">
        <v>38632</v>
      </c>
      <c r="H77" s="40"/>
      <c r="I77" s="40"/>
      <c r="J77" s="40"/>
      <c r="K77" s="89" t="s">
        <v>42</v>
      </c>
    </row>
    <row r="78" spans="1:8" ht="12.75">
      <c r="A78" s="107">
        <v>38636</v>
      </c>
      <c r="B78" s="107"/>
      <c r="C78">
        <v>6.8</v>
      </c>
      <c r="D78" s="110"/>
      <c r="E78">
        <v>6.8</v>
      </c>
      <c r="F78" s="110"/>
      <c r="G78" s="110"/>
      <c r="H78">
        <v>6.8</v>
      </c>
    </row>
    <row r="79" spans="1:8" ht="12.75">
      <c r="A79" s="107">
        <v>38641</v>
      </c>
      <c r="B79" s="107"/>
      <c r="C79">
        <v>0.2</v>
      </c>
      <c r="D79" s="110"/>
      <c r="E79">
        <v>0.2</v>
      </c>
      <c r="F79" s="110"/>
      <c r="G79" s="110"/>
      <c r="H79">
        <v>0.2</v>
      </c>
    </row>
    <row r="80" spans="1:8" ht="12.75">
      <c r="A80" s="107">
        <v>38644</v>
      </c>
      <c r="B80" s="107"/>
      <c r="C80">
        <v>28.5</v>
      </c>
      <c r="D80" s="110"/>
      <c r="E80">
        <v>28.5</v>
      </c>
      <c r="F80" s="110"/>
      <c r="G80" s="110"/>
      <c r="H80">
        <v>28.5</v>
      </c>
    </row>
    <row r="81" spans="1:8" ht="12.75">
      <c r="A81" s="107">
        <v>38645</v>
      </c>
      <c r="B81" s="107"/>
      <c r="C81">
        <v>26</v>
      </c>
      <c r="D81" s="110"/>
      <c r="E81">
        <v>26</v>
      </c>
      <c r="F81" s="110"/>
      <c r="G81" s="110"/>
      <c r="H81">
        <v>26</v>
      </c>
    </row>
    <row r="82" spans="1:10" ht="12.75">
      <c r="A82" s="107">
        <v>38671</v>
      </c>
      <c r="B82" s="107"/>
      <c r="C82">
        <v>14.4</v>
      </c>
      <c r="D82" s="1"/>
      <c r="E82">
        <v>14.4</v>
      </c>
      <c r="F82" s="124"/>
      <c r="G82" s="110"/>
      <c r="H82">
        <v>14.4</v>
      </c>
      <c r="I82" s="110"/>
      <c r="J82" s="110"/>
    </row>
    <row r="83" spans="1:10" ht="12.75">
      <c r="A83" s="107">
        <v>38675</v>
      </c>
      <c r="B83" s="107"/>
      <c r="C83">
        <v>2</v>
      </c>
      <c r="D83" s="1"/>
      <c r="E83">
        <v>2</v>
      </c>
      <c r="F83" s="124"/>
      <c r="G83" s="110"/>
      <c r="H83">
        <v>2</v>
      </c>
      <c r="I83" s="110"/>
      <c r="J83" s="110"/>
    </row>
    <row r="84" spans="1:10" ht="12.75">
      <c r="A84" s="107">
        <v>38683</v>
      </c>
      <c r="B84" s="107"/>
      <c r="C84">
        <v>9.8</v>
      </c>
      <c r="D84" s="1"/>
      <c r="E84">
        <v>9.8</v>
      </c>
      <c r="F84" s="124"/>
      <c r="G84" s="110"/>
      <c r="H84">
        <v>9.8</v>
      </c>
      <c r="I84" s="110"/>
      <c r="J84" s="110"/>
    </row>
    <row r="85" spans="1:10" ht="12.75">
      <c r="A85" s="107">
        <v>38684</v>
      </c>
      <c r="B85" s="107"/>
      <c r="C85">
        <v>2</v>
      </c>
      <c r="D85" s="1"/>
      <c r="E85">
        <v>2</v>
      </c>
      <c r="F85" s="124"/>
      <c r="G85" s="110"/>
      <c r="H85">
        <v>2</v>
      </c>
      <c r="I85" s="110"/>
      <c r="J85" s="110"/>
    </row>
    <row r="86" spans="1:10" ht="12.75">
      <c r="A86" s="107">
        <v>38693</v>
      </c>
      <c r="B86" s="107"/>
      <c r="C86">
        <v>3</v>
      </c>
      <c r="D86" s="1"/>
      <c r="E86">
        <v>3</v>
      </c>
      <c r="F86" s="124"/>
      <c r="G86" s="110"/>
      <c r="H86">
        <v>3</v>
      </c>
      <c r="I86" s="110"/>
      <c r="J86" s="110"/>
    </row>
    <row r="87" spans="1:10" ht="12.75">
      <c r="A87" s="107">
        <v>38699</v>
      </c>
      <c r="B87" s="107"/>
      <c r="C87">
        <v>2.5</v>
      </c>
      <c r="D87" s="1"/>
      <c r="E87">
        <v>2.5</v>
      </c>
      <c r="F87" s="124"/>
      <c r="G87" s="110"/>
      <c r="H87">
        <v>2.5</v>
      </c>
      <c r="I87" s="110"/>
      <c r="J87" s="110"/>
    </row>
    <row r="88" spans="1:10" ht="12.75">
      <c r="A88" s="107">
        <v>38703</v>
      </c>
      <c r="B88" s="107"/>
      <c r="C88">
        <v>5.8</v>
      </c>
      <c r="D88" s="1"/>
      <c r="E88">
        <v>5.8</v>
      </c>
      <c r="F88" s="124"/>
      <c r="G88" s="110"/>
      <c r="H88">
        <v>5.8</v>
      </c>
      <c r="I88" s="110"/>
      <c r="J88" s="110"/>
    </row>
    <row r="89" spans="1:10" ht="12.75">
      <c r="A89" s="107">
        <v>38704</v>
      </c>
      <c r="B89" s="107"/>
      <c r="C89">
        <v>0.8</v>
      </c>
      <c r="D89" s="1"/>
      <c r="E89">
        <v>0.8</v>
      </c>
      <c r="F89" s="124"/>
      <c r="G89" s="110"/>
      <c r="H89">
        <v>0.8</v>
      </c>
      <c r="I89" s="110"/>
      <c r="J89" s="110"/>
    </row>
    <row r="90" spans="1:10" ht="12.75">
      <c r="A90" s="107">
        <v>38709</v>
      </c>
      <c r="B90" s="107"/>
      <c r="C90">
        <v>0.2</v>
      </c>
      <c r="D90" s="1"/>
      <c r="E90">
        <v>0.2</v>
      </c>
      <c r="F90" s="124"/>
      <c r="G90" s="110"/>
      <c r="H90">
        <v>0.2</v>
      </c>
      <c r="I90" s="110"/>
      <c r="J90" s="110"/>
    </row>
    <row r="91" spans="1:10" ht="12.75">
      <c r="A91" s="107">
        <v>38710</v>
      </c>
      <c r="B91" s="107"/>
      <c r="C91">
        <v>2.2</v>
      </c>
      <c r="D91" s="1"/>
      <c r="E91">
        <v>2.2</v>
      </c>
      <c r="F91" s="124"/>
      <c r="G91" s="110"/>
      <c r="H91">
        <v>2.2</v>
      </c>
      <c r="I91" s="110"/>
      <c r="J91" s="110"/>
    </row>
    <row r="92" spans="1:9" s="43" customFormat="1" ht="12.75">
      <c r="A92" s="43" t="s">
        <v>106</v>
      </c>
      <c r="B92" s="70"/>
      <c r="C92" s="42">
        <f>SUM(C30:C76)</f>
        <v>577.7600000000001</v>
      </c>
      <c r="D92" s="42"/>
      <c r="E92" s="42">
        <f>SUM(E30:E76)</f>
        <v>415.89137100306624</v>
      </c>
      <c r="F92" s="42">
        <f>SUM(F30:F76)</f>
        <v>9482.1</v>
      </c>
      <c r="G92" s="42"/>
      <c r="H92" s="42">
        <f>SUM(H30:H76)</f>
        <v>432.3501533070522</v>
      </c>
      <c r="I92" s="42">
        <f>SUM(I30:I76)</f>
        <v>9749.6</v>
      </c>
    </row>
    <row r="95" ht="12.75">
      <c r="A95" s="16" t="s">
        <v>128</v>
      </c>
    </row>
    <row r="96" spans="1:10" ht="12.75">
      <c r="A96" s="26"/>
      <c r="B96" s="16"/>
      <c r="C96" s="15"/>
      <c r="D96" s="22"/>
      <c r="E96" s="22"/>
      <c r="F96" s="22"/>
      <c r="H96" s="16"/>
      <c r="I96" s="16"/>
      <c r="J96" s="16"/>
    </row>
    <row r="97" spans="1:10" ht="12.75">
      <c r="A97" s="41" t="s">
        <v>159</v>
      </c>
      <c r="B97" s="16"/>
      <c r="C97" s="15">
        <f>SUM(C30:C76)</f>
        <v>577.7600000000001</v>
      </c>
      <c r="D97" s="22"/>
      <c r="E97" s="15">
        <f>SUM(E30:E76)</f>
        <v>415.89137100306624</v>
      </c>
      <c r="F97" s="22"/>
      <c r="H97" s="15">
        <f>SUM(H30:H76)</f>
        <v>432.3501533070522</v>
      </c>
      <c r="I97" s="16"/>
      <c r="J97" s="16"/>
    </row>
    <row r="98" spans="1:10" ht="12.75">
      <c r="A98" s="41" t="s">
        <v>160</v>
      </c>
      <c r="B98" s="16"/>
      <c r="C98" s="15">
        <f>SUM(C3:C91)</f>
        <v>865.0599999999998</v>
      </c>
      <c r="D98" s="22"/>
      <c r="E98" s="15">
        <f>SUM(E3:E91)</f>
        <v>703.191371003066</v>
      </c>
      <c r="F98" s="22"/>
      <c r="H98" s="15">
        <f>SUM(H3:H91)</f>
        <v>719.6501533070519</v>
      </c>
      <c r="I98" s="16"/>
      <c r="J98" s="16"/>
    </row>
    <row r="99" spans="1:10" ht="12.75">
      <c r="A99" s="26"/>
      <c r="B99" s="16"/>
      <c r="C99" s="15"/>
      <c r="D99" s="22"/>
      <c r="E99" s="22"/>
      <c r="F99" s="22"/>
      <c r="H99" s="16"/>
      <c r="I99" s="16"/>
      <c r="J99" s="16"/>
    </row>
    <row r="100" spans="1:10" ht="12.75">
      <c r="A100" s="26"/>
      <c r="B100" s="16"/>
      <c r="C100" s="15"/>
      <c r="D100" s="22"/>
      <c r="E100" s="22"/>
      <c r="F100" s="22"/>
      <c r="H100" s="16"/>
      <c r="I100" s="16"/>
      <c r="J100" s="16"/>
    </row>
    <row r="101" spans="1:10" ht="12.75">
      <c r="A101" s="26"/>
      <c r="B101" s="16"/>
      <c r="C101" s="15"/>
      <c r="D101" s="22"/>
      <c r="E101" s="22"/>
      <c r="F101" s="22"/>
      <c r="H101" s="16"/>
      <c r="I101" s="16"/>
      <c r="J101" s="16"/>
    </row>
  </sheetData>
  <sheetProtection/>
  <mergeCells count="10">
    <mergeCell ref="K60:K61"/>
    <mergeCell ref="E49:E51"/>
    <mergeCell ref="E52:E53"/>
    <mergeCell ref="F49:F51"/>
    <mergeCell ref="K49:K51"/>
    <mergeCell ref="F57:F59"/>
    <mergeCell ref="E57:E59"/>
    <mergeCell ref="K57:K59"/>
    <mergeCell ref="F52:F53"/>
    <mergeCell ref="K52:K53"/>
  </mergeCells>
  <printOptions gridLines="1" horizontalCentered="1"/>
  <pageMargins left="0.25" right="0.25" top="0.5" bottom="0.25" header="0.25" footer="0.25"/>
  <pageSetup horizontalDpi="600" verticalDpi="600" orientation="portrait" scale="65" r:id="rId1"/>
  <headerFooter alignWithMargins="0">
    <oddHeader>&amp;C&amp;F&amp;RPage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jobie</dc:creator>
  <cp:keywords/>
  <dc:description/>
  <cp:lastModifiedBy>Patrick O'Neal</cp:lastModifiedBy>
  <cp:lastPrinted>2007-07-24T23:19:15Z</cp:lastPrinted>
  <dcterms:created xsi:type="dcterms:W3CDTF">2007-07-23T22:16:04Z</dcterms:created>
  <dcterms:modified xsi:type="dcterms:W3CDTF">2013-11-06T18:14:27Z</dcterms:modified>
  <cp:category/>
  <cp:version/>
  <cp:contentType/>
  <cp:contentStatus/>
</cp:coreProperties>
</file>